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k/Documents/Miami/Research/SEC /"/>
    </mc:Choice>
  </mc:AlternateContent>
  <xr:revisionPtr revIDLastSave="0" documentId="13_ncr:1_{4AED85C1-94FB-4844-998C-0891ECFDD7E1}" xr6:coauthVersionLast="47" xr6:coauthVersionMax="47" xr10:uidLastSave="{00000000-0000-0000-0000-000000000000}"/>
  <bookViews>
    <workbookView xWindow="7360" yWindow="2360" windowWidth="21140" windowHeight="13980" xr2:uid="{B5DFA5FE-F012-6C49-903F-16A3606644C7}"/>
  </bookViews>
  <sheets>
    <sheet name="Sheet1" sheetId="1" r:id="rId1"/>
  </sheets>
  <definedNames>
    <definedName name="solver_adj" localSheetId="0" hidden="1">Sheet1!$B$5:$B$14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hs1" localSheetId="0" hidden="1">Sheet1!$B$4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opt" localSheetId="0" hidden="1">Sheet1!$B$16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hs1" localSheetId="0" hidden="1">45807.25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2" i="1"/>
  <c r="B4" i="1" l="1"/>
  <c r="B18" i="1" s="1"/>
  <c r="B21" i="1" s="1"/>
  <c r="B20" i="1" l="1"/>
  <c r="B19" i="1"/>
  <c r="G3" i="1"/>
  <c r="H3" i="1"/>
  <c r="I3" i="1"/>
  <c r="G4" i="1"/>
  <c r="H4" i="1"/>
  <c r="I4" i="1"/>
  <c r="G5" i="1"/>
  <c r="H5" i="1"/>
  <c r="I5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H22" i="1"/>
  <c r="I22" i="1"/>
  <c r="H23" i="1"/>
  <c r="I23" i="1"/>
  <c r="H24" i="1"/>
  <c r="I24" i="1"/>
  <c r="H25" i="1"/>
  <c r="I25" i="1"/>
  <c r="G26" i="1"/>
  <c r="H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G65" i="1"/>
  <c r="H65" i="1"/>
  <c r="I65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G78" i="1"/>
  <c r="H78" i="1"/>
  <c r="I78" i="1"/>
  <c r="G79" i="1"/>
  <c r="H79" i="1"/>
  <c r="I79" i="1"/>
  <c r="G80" i="1"/>
  <c r="H80" i="1"/>
  <c r="I80" i="1"/>
  <c r="G81" i="1"/>
  <c r="H81" i="1"/>
  <c r="I81" i="1"/>
  <c r="G82" i="1"/>
  <c r="H82" i="1"/>
  <c r="I82" i="1"/>
  <c r="G83" i="1"/>
  <c r="H83" i="1"/>
  <c r="I83" i="1"/>
  <c r="G84" i="1"/>
  <c r="H84" i="1"/>
  <c r="I84" i="1"/>
  <c r="G85" i="1"/>
  <c r="H85" i="1"/>
  <c r="I85" i="1"/>
  <c r="G86" i="1"/>
  <c r="H86" i="1"/>
  <c r="I86" i="1"/>
  <c r="G87" i="1"/>
  <c r="H87" i="1"/>
  <c r="I87" i="1"/>
  <c r="G88" i="1"/>
  <c r="H88" i="1"/>
  <c r="I88" i="1"/>
  <c r="G89" i="1"/>
  <c r="H89" i="1"/>
  <c r="I89" i="1"/>
  <c r="G90" i="1"/>
  <c r="H90" i="1"/>
  <c r="I90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G97" i="1"/>
  <c r="H97" i="1"/>
  <c r="I97" i="1"/>
  <c r="G98" i="1"/>
  <c r="H98" i="1"/>
  <c r="I98" i="1"/>
  <c r="G99" i="1"/>
  <c r="H99" i="1"/>
  <c r="I99" i="1"/>
  <c r="G100" i="1"/>
  <c r="H100" i="1"/>
  <c r="I100" i="1"/>
  <c r="G101" i="1"/>
  <c r="H101" i="1"/>
  <c r="I101" i="1"/>
  <c r="G102" i="1"/>
  <c r="H102" i="1"/>
  <c r="I102" i="1"/>
  <c r="G103" i="1"/>
  <c r="H103" i="1"/>
  <c r="I103" i="1"/>
  <c r="G104" i="1"/>
  <c r="H104" i="1"/>
  <c r="I104" i="1"/>
  <c r="G105" i="1"/>
  <c r="H105" i="1"/>
  <c r="I105" i="1"/>
  <c r="G106" i="1"/>
  <c r="H106" i="1"/>
  <c r="I106" i="1"/>
  <c r="G107" i="1"/>
  <c r="H107" i="1"/>
  <c r="I107" i="1"/>
  <c r="G108" i="1"/>
  <c r="H108" i="1"/>
  <c r="I108" i="1"/>
  <c r="G109" i="1"/>
  <c r="H109" i="1"/>
  <c r="I109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G117" i="1"/>
  <c r="H117" i="1"/>
  <c r="I117" i="1"/>
  <c r="G118" i="1"/>
  <c r="H118" i="1"/>
  <c r="I118" i="1"/>
  <c r="G119" i="1"/>
  <c r="H119" i="1"/>
  <c r="I119" i="1"/>
  <c r="G120" i="1"/>
  <c r="H120" i="1"/>
  <c r="I120" i="1"/>
  <c r="G121" i="1"/>
  <c r="H121" i="1"/>
  <c r="I121" i="1"/>
  <c r="G122" i="1"/>
  <c r="H122" i="1"/>
  <c r="I122" i="1"/>
  <c r="G123" i="1"/>
  <c r="H123" i="1"/>
  <c r="I123" i="1"/>
  <c r="G124" i="1"/>
  <c r="H124" i="1"/>
  <c r="I124" i="1"/>
  <c r="G125" i="1"/>
  <c r="H125" i="1"/>
  <c r="I125" i="1"/>
  <c r="G126" i="1"/>
  <c r="H126" i="1"/>
  <c r="I126" i="1"/>
  <c r="G127" i="1"/>
  <c r="H127" i="1"/>
  <c r="I127" i="1"/>
  <c r="G128" i="1"/>
  <c r="H128" i="1"/>
  <c r="I128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134" i="1"/>
  <c r="H134" i="1"/>
  <c r="I134" i="1"/>
  <c r="G135" i="1"/>
  <c r="H135" i="1"/>
  <c r="I135" i="1"/>
  <c r="G136" i="1"/>
  <c r="H136" i="1"/>
  <c r="I136" i="1"/>
  <c r="G137" i="1"/>
  <c r="H137" i="1"/>
  <c r="I137" i="1"/>
  <c r="G138" i="1"/>
  <c r="H138" i="1"/>
  <c r="I138" i="1"/>
  <c r="G139" i="1"/>
  <c r="H139" i="1"/>
  <c r="I139" i="1"/>
  <c r="G140" i="1"/>
  <c r="H140" i="1"/>
  <c r="I140" i="1"/>
  <c r="G141" i="1"/>
  <c r="H141" i="1"/>
  <c r="I141" i="1"/>
  <c r="G142" i="1"/>
  <c r="H142" i="1"/>
  <c r="I142" i="1"/>
  <c r="G143" i="1"/>
  <c r="H143" i="1"/>
  <c r="I143" i="1"/>
  <c r="G144" i="1"/>
  <c r="H144" i="1"/>
  <c r="I144" i="1"/>
  <c r="G145" i="1"/>
  <c r="H145" i="1"/>
  <c r="I145" i="1"/>
  <c r="G146" i="1"/>
  <c r="H146" i="1"/>
  <c r="I146" i="1"/>
  <c r="G147" i="1"/>
  <c r="H147" i="1"/>
  <c r="I147" i="1"/>
  <c r="G148" i="1"/>
  <c r="H148" i="1"/>
  <c r="I148" i="1"/>
  <c r="G149" i="1"/>
  <c r="H149" i="1"/>
  <c r="I149" i="1"/>
  <c r="G150" i="1"/>
  <c r="H150" i="1"/>
  <c r="I150" i="1"/>
  <c r="G151" i="1"/>
  <c r="H151" i="1"/>
  <c r="I151" i="1"/>
  <c r="G152" i="1"/>
  <c r="H152" i="1"/>
  <c r="I152" i="1"/>
  <c r="G153" i="1"/>
  <c r="H153" i="1"/>
  <c r="I153" i="1"/>
  <c r="G154" i="1"/>
  <c r="H154" i="1"/>
  <c r="I154" i="1"/>
  <c r="G155" i="1"/>
  <c r="H155" i="1"/>
  <c r="I155" i="1"/>
  <c r="G156" i="1"/>
  <c r="H156" i="1"/>
  <c r="I156" i="1"/>
  <c r="G157" i="1"/>
  <c r="H157" i="1"/>
  <c r="I157" i="1"/>
  <c r="G158" i="1"/>
  <c r="H158" i="1"/>
  <c r="I158" i="1"/>
  <c r="G159" i="1"/>
  <c r="H159" i="1"/>
  <c r="I159" i="1"/>
  <c r="G160" i="1"/>
  <c r="H160" i="1"/>
  <c r="I160" i="1"/>
  <c r="G161" i="1"/>
  <c r="H161" i="1"/>
  <c r="I161" i="1"/>
  <c r="G162" i="1"/>
  <c r="H162" i="1"/>
  <c r="I162" i="1"/>
  <c r="G163" i="1"/>
  <c r="H163" i="1"/>
  <c r="I163" i="1"/>
  <c r="G164" i="1"/>
  <c r="H164" i="1"/>
  <c r="I164" i="1"/>
  <c r="G165" i="1"/>
  <c r="H165" i="1"/>
  <c r="I165" i="1"/>
  <c r="G166" i="1"/>
  <c r="H166" i="1"/>
  <c r="I166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G174" i="1"/>
  <c r="H174" i="1"/>
  <c r="I174" i="1"/>
  <c r="G175" i="1"/>
  <c r="H175" i="1"/>
  <c r="I175" i="1"/>
  <c r="G176" i="1"/>
  <c r="H176" i="1"/>
  <c r="I176" i="1"/>
  <c r="G177" i="1"/>
  <c r="H177" i="1"/>
  <c r="I177" i="1"/>
  <c r="G178" i="1"/>
  <c r="H178" i="1"/>
  <c r="I178" i="1"/>
  <c r="G179" i="1"/>
  <c r="H179" i="1"/>
  <c r="I179" i="1"/>
  <c r="G180" i="1"/>
  <c r="H180" i="1"/>
  <c r="I180" i="1"/>
  <c r="G181" i="1"/>
  <c r="H181" i="1"/>
  <c r="I181" i="1"/>
  <c r="G182" i="1"/>
  <c r="H182" i="1"/>
  <c r="I182" i="1"/>
  <c r="G183" i="1"/>
  <c r="H183" i="1"/>
  <c r="I183" i="1"/>
  <c r="G184" i="1"/>
  <c r="H184" i="1"/>
  <c r="I184" i="1"/>
  <c r="G185" i="1"/>
  <c r="H185" i="1"/>
  <c r="I185" i="1"/>
  <c r="G186" i="1"/>
  <c r="H186" i="1"/>
  <c r="I186" i="1"/>
  <c r="G187" i="1"/>
  <c r="H187" i="1"/>
  <c r="I187" i="1"/>
  <c r="I2" i="1"/>
  <c r="H2" i="1"/>
  <c r="R26" i="1" l="1"/>
  <c r="L28" i="1"/>
  <c r="R30" i="1"/>
  <c r="R32" i="1"/>
  <c r="R36" i="1"/>
  <c r="R40" i="1"/>
  <c r="R41" i="1"/>
  <c r="R44" i="1"/>
  <c r="R46" i="1"/>
  <c r="L51" i="1"/>
  <c r="X52" i="1"/>
  <c r="R56" i="1"/>
  <c r="R57" i="1"/>
  <c r="R64" i="1"/>
  <c r="R66" i="1"/>
  <c r="R68" i="1"/>
  <c r="R70" i="1"/>
  <c r="R72" i="1"/>
  <c r="R74" i="1"/>
  <c r="R76" i="1"/>
  <c r="R78" i="1"/>
  <c r="X80" i="1"/>
  <c r="X102" i="1"/>
  <c r="L114" i="1"/>
  <c r="L116" i="1"/>
  <c r="R120" i="1"/>
  <c r="R122" i="1"/>
  <c r="R124" i="1"/>
  <c r="R126" i="1"/>
  <c r="R132" i="1"/>
  <c r="R134" i="1"/>
  <c r="R136" i="1"/>
  <c r="R138" i="1"/>
  <c r="R140" i="1"/>
  <c r="R144" i="1"/>
  <c r="R148" i="1"/>
  <c r="R150" i="1"/>
  <c r="R152" i="1"/>
  <c r="R154" i="1"/>
  <c r="R156" i="1"/>
  <c r="R158" i="1"/>
  <c r="R160" i="1"/>
  <c r="R162" i="1"/>
  <c r="R164" i="1"/>
  <c r="R166" i="1"/>
  <c r="R167" i="1"/>
  <c r="R168" i="1"/>
  <c r="R169" i="1"/>
  <c r="R170" i="1"/>
  <c r="R171" i="1"/>
  <c r="R172" i="1"/>
  <c r="R173" i="1"/>
  <c r="R174" i="1"/>
  <c r="R175" i="1"/>
  <c r="R176" i="1"/>
  <c r="L177" i="1"/>
  <c r="R179" i="1"/>
  <c r="R180" i="1"/>
  <c r="L181" i="1"/>
  <c r="L183" i="1"/>
  <c r="L185" i="1"/>
  <c r="L186" i="1"/>
  <c r="X103" i="1" l="1"/>
  <c r="X183" i="1"/>
  <c r="X110" i="1"/>
  <c r="X104" i="1"/>
  <c r="X29" i="1"/>
  <c r="R104" i="1"/>
  <c r="L104" i="1"/>
  <c r="X200" i="1"/>
  <c r="X55" i="1"/>
  <c r="R200" i="1"/>
  <c r="R189" i="1"/>
  <c r="R31" i="1"/>
  <c r="L205" i="1"/>
  <c r="R198" i="1"/>
  <c r="R110" i="1"/>
  <c r="X109" i="1"/>
  <c r="R106" i="1"/>
  <c r="R55" i="1"/>
  <c r="X48" i="1"/>
  <c r="R29" i="1"/>
  <c r="L189" i="1"/>
  <c r="S183" i="1"/>
  <c r="R123" i="1"/>
  <c r="L29" i="1"/>
  <c r="S29" i="1" s="1"/>
  <c r="X15" i="1"/>
  <c r="R218" i="1"/>
  <c r="R193" i="1"/>
  <c r="X190" i="1"/>
  <c r="R39" i="1"/>
  <c r="L224" i="1"/>
  <c r="R224" i="1"/>
  <c r="X222" i="1"/>
  <c r="R216" i="1"/>
  <c r="L206" i="1"/>
  <c r="L204" i="1"/>
  <c r="Y204" i="1" s="1"/>
  <c r="L199" i="1"/>
  <c r="M199" i="1" s="1"/>
  <c r="X182" i="1"/>
  <c r="X179" i="1"/>
  <c r="R112" i="1"/>
  <c r="X107" i="1"/>
  <c r="R33" i="1"/>
  <c r="R15" i="1"/>
  <c r="L213" i="1"/>
  <c r="M213" i="1" s="1"/>
  <c r="X207" i="1"/>
  <c r="L198" i="1"/>
  <c r="Y198" i="1" s="1"/>
  <c r="R131" i="1"/>
  <c r="L115" i="1"/>
  <c r="X113" i="1"/>
  <c r="R142" i="1"/>
  <c r="X111" i="1"/>
  <c r="R19" i="1"/>
  <c r="R14" i="1"/>
  <c r="L218" i="1"/>
  <c r="M218" i="1" s="1"/>
  <c r="X216" i="1"/>
  <c r="R208" i="1"/>
  <c r="R206" i="1"/>
  <c r="R202" i="1"/>
  <c r="X198" i="1"/>
  <c r="X194" i="1"/>
  <c r="X192" i="1"/>
  <c r="R190" i="1"/>
  <c r="X223" i="1"/>
  <c r="R220" i="1"/>
  <c r="X215" i="1"/>
  <c r="L214" i="1"/>
  <c r="Y214" i="1" s="1"/>
  <c r="R210" i="1"/>
  <c r="L207" i="1"/>
  <c r="S207" i="1" s="1"/>
  <c r="X115" i="1"/>
  <c r="X112" i="1"/>
  <c r="X105" i="1"/>
  <c r="R59" i="1"/>
  <c r="L223" i="1"/>
  <c r="L217" i="1"/>
  <c r="L216" i="1"/>
  <c r="L212" i="1"/>
  <c r="S212" i="1" s="1"/>
  <c r="X208" i="1"/>
  <c r="Y206" i="1"/>
  <c r="R196" i="1"/>
  <c r="L194" i="1"/>
  <c r="Y194" i="1" s="1"/>
  <c r="L193" i="1"/>
  <c r="M193" i="1" s="1"/>
  <c r="R192" i="1"/>
  <c r="R191" i="1"/>
  <c r="R147" i="1"/>
  <c r="R61" i="1"/>
  <c r="R43" i="1"/>
  <c r="R23" i="1"/>
  <c r="Y212" i="1"/>
  <c r="L200" i="1"/>
  <c r="R199" i="1"/>
  <c r="R197" i="1"/>
  <c r="L192" i="1"/>
  <c r="S192" i="1" s="1"/>
  <c r="L191" i="1"/>
  <c r="Y191" i="1" s="1"/>
  <c r="R183" i="1"/>
  <c r="R139" i="1"/>
  <c r="L112" i="1"/>
  <c r="M112" i="1" s="1"/>
  <c r="R109" i="1"/>
  <c r="X108" i="1"/>
  <c r="X220" i="1"/>
  <c r="R214" i="1"/>
  <c r="L209" i="1"/>
  <c r="L208" i="1"/>
  <c r="Y208" i="1" s="1"/>
  <c r="X188" i="1"/>
  <c r="L182" i="1"/>
  <c r="L109" i="1"/>
  <c r="M109" i="1" s="1"/>
  <c r="R108" i="1"/>
  <c r="L107" i="1"/>
  <c r="R79" i="1"/>
  <c r="R77" i="1"/>
  <c r="R35" i="1"/>
  <c r="X224" i="1"/>
  <c r="M224" i="1"/>
  <c r="N224" i="1" s="1"/>
  <c r="L222" i="1"/>
  <c r="S222" i="1" s="1"/>
  <c r="L221" i="1"/>
  <c r="L220" i="1"/>
  <c r="S220" i="1" s="1"/>
  <c r="X219" i="1"/>
  <c r="X218" i="1"/>
  <c r="M216" i="1"/>
  <c r="M214" i="1"/>
  <c r="N214" i="1" s="1"/>
  <c r="X212" i="1"/>
  <c r="L211" i="1"/>
  <c r="Y211" i="1" s="1"/>
  <c r="L210" i="1"/>
  <c r="Y207" i="1"/>
  <c r="X204" i="1"/>
  <c r="L203" i="1"/>
  <c r="L202" i="1"/>
  <c r="S202" i="1" s="1"/>
  <c r="X201" i="1"/>
  <c r="L195" i="1"/>
  <c r="R194" i="1"/>
  <c r="L188" i="1"/>
  <c r="S188" i="1" s="1"/>
  <c r="L187" i="1"/>
  <c r="Y187" i="1" s="1"/>
  <c r="R185" i="1"/>
  <c r="X181" i="1"/>
  <c r="L179" i="1"/>
  <c r="X165" i="1"/>
  <c r="R146" i="1"/>
  <c r="R135" i="1"/>
  <c r="R127" i="1"/>
  <c r="R119" i="1"/>
  <c r="R115" i="1"/>
  <c r="L113" i="1"/>
  <c r="L110" i="1"/>
  <c r="R107" i="1"/>
  <c r="X106" i="1"/>
  <c r="L105" i="1"/>
  <c r="M105" i="1" s="1"/>
  <c r="R101" i="1"/>
  <c r="R80" i="1"/>
  <c r="R62" i="1"/>
  <c r="R60" i="1"/>
  <c r="R58" i="1"/>
  <c r="L55" i="1"/>
  <c r="X54" i="1"/>
  <c r="R48" i="1"/>
  <c r="R42" i="1"/>
  <c r="R38" i="1"/>
  <c r="X28" i="1"/>
  <c r="X16" i="1"/>
  <c r="S224" i="1"/>
  <c r="Y223" i="1"/>
  <c r="L219" i="1"/>
  <c r="Y219" i="1" s="1"/>
  <c r="S218" i="1"/>
  <c r="S216" i="1"/>
  <c r="R212" i="1"/>
  <c r="M212" i="1"/>
  <c r="N212" i="1" s="1"/>
  <c r="Y210" i="1"/>
  <c r="S206" i="1"/>
  <c r="R204" i="1"/>
  <c r="S203" i="1"/>
  <c r="Y202" i="1"/>
  <c r="X196" i="1"/>
  <c r="M195" i="1"/>
  <c r="M188" i="1"/>
  <c r="S181" i="1"/>
  <c r="R177" i="1"/>
  <c r="R25" i="1"/>
  <c r="R20" i="1"/>
  <c r="R18" i="1"/>
  <c r="R16" i="1"/>
  <c r="Y203" i="1"/>
  <c r="R111" i="1"/>
  <c r="L106" i="1"/>
  <c r="R103" i="1"/>
  <c r="Y224" i="1"/>
  <c r="Z224" i="1" s="1"/>
  <c r="R222" i="1"/>
  <c r="X211" i="1"/>
  <c r="S210" i="1"/>
  <c r="M205" i="1"/>
  <c r="X203" i="1"/>
  <c r="L196" i="1"/>
  <c r="R195" i="1"/>
  <c r="L190" i="1"/>
  <c r="Y190" i="1" s="1"/>
  <c r="R188" i="1"/>
  <c r="R187" i="1"/>
  <c r="X180" i="1"/>
  <c r="R178" i="1"/>
  <c r="R143" i="1"/>
  <c r="R113" i="1"/>
  <c r="L111" i="1"/>
  <c r="M111" i="1" s="1"/>
  <c r="N111" i="1" s="1"/>
  <c r="L108" i="1"/>
  <c r="M108" i="1" s="1"/>
  <c r="Y106" i="1"/>
  <c r="R105" i="1"/>
  <c r="L103" i="1"/>
  <c r="M103" i="1" s="1"/>
  <c r="R99" i="1"/>
  <c r="X50" i="1"/>
  <c r="R21" i="1"/>
  <c r="R153" i="1"/>
  <c r="L98" i="1"/>
  <c r="X98" i="1"/>
  <c r="L45" i="1"/>
  <c r="X45" i="1"/>
  <c r="L37" i="1"/>
  <c r="X37" i="1"/>
  <c r="X34" i="1"/>
  <c r="L34" i="1"/>
  <c r="R24" i="1"/>
  <c r="R223" i="1"/>
  <c r="M223" i="1"/>
  <c r="N223" i="1" s="1"/>
  <c r="Y221" i="1"/>
  <c r="R219" i="1"/>
  <c r="M219" i="1"/>
  <c r="Y217" i="1"/>
  <c r="R215" i="1"/>
  <c r="Y213" i="1"/>
  <c r="R211" i="1"/>
  <c r="Y209" i="1"/>
  <c r="R207" i="1"/>
  <c r="M207" i="1"/>
  <c r="N207" i="1" s="1"/>
  <c r="Y205" i="1"/>
  <c r="R203" i="1"/>
  <c r="M203" i="1"/>
  <c r="N203" i="1" s="1"/>
  <c r="R186" i="1"/>
  <c r="R184" i="1"/>
  <c r="L178" i="1"/>
  <c r="S177" i="1"/>
  <c r="R165" i="1"/>
  <c r="R163" i="1"/>
  <c r="R155" i="1"/>
  <c r="R145" i="1"/>
  <c r="X117" i="1"/>
  <c r="L117" i="1"/>
  <c r="Y117" i="1" s="1"/>
  <c r="R47" i="1"/>
  <c r="X46" i="1"/>
  <c r="L46" i="1"/>
  <c r="X42" i="1"/>
  <c r="L42" i="1"/>
  <c r="S42" i="1" s="1"/>
  <c r="X38" i="1"/>
  <c r="L38" i="1"/>
  <c r="S38" i="1" s="1"/>
  <c r="X32" i="1"/>
  <c r="L32" i="1"/>
  <c r="X186" i="1"/>
  <c r="X184" i="1"/>
  <c r="S221" i="1"/>
  <c r="X217" i="1"/>
  <c r="X209" i="1"/>
  <c r="S209" i="1"/>
  <c r="X205" i="1"/>
  <c r="S205" i="1"/>
  <c r="R157" i="1"/>
  <c r="X101" i="1"/>
  <c r="L101" i="1"/>
  <c r="Y101" i="1" s="1"/>
  <c r="X99" i="1"/>
  <c r="L99" i="1"/>
  <c r="Y99" i="1" s="1"/>
  <c r="R45" i="1"/>
  <c r="L43" i="1"/>
  <c r="S43" i="1" s="1"/>
  <c r="X43" i="1"/>
  <c r="L39" i="1"/>
  <c r="S39" i="1" s="1"/>
  <c r="X39" i="1"/>
  <c r="R37" i="1"/>
  <c r="L35" i="1"/>
  <c r="S35" i="1" s="1"/>
  <c r="X35" i="1"/>
  <c r="X30" i="1"/>
  <c r="L30" i="1"/>
  <c r="Y186" i="1"/>
  <c r="M186" i="1"/>
  <c r="L184" i="1"/>
  <c r="S184" i="1" s="1"/>
  <c r="R161" i="1"/>
  <c r="L41" i="1"/>
  <c r="X41" i="1"/>
  <c r="X221" i="1"/>
  <c r="S217" i="1"/>
  <c r="L215" i="1"/>
  <c r="Y215" i="1" s="1"/>
  <c r="X213" i="1"/>
  <c r="S213" i="1"/>
  <c r="R221" i="1"/>
  <c r="R217" i="1"/>
  <c r="X214" i="1"/>
  <c r="R213" i="1"/>
  <c r="X210" i="1"/>
  <c r="R209" i="1"/>
  <c r="X206" i="1"/>
  <c r="R205" i="1"/>
  <c r="X202" i="1"/>
  <c r="L201" i="1"/>
  <c r="Y201" i="1" s="1"/>
  <c r="L197" i="1"/>
  <c r="S197" i="1" s="1"/>
  <c r="S194" i="1"/>
  <c r="T194" i="1" s="1"/>
  <c r="S186" i="1"/>
  <c r="Y185" i="1"/>
  <c r="M185" i="1"/>
  <c r="R182" i="1"/>
  <c r="R181" i="1"/>
  <c r="L180" i="1"/>
  <c r="Y180" i="1" s="1"/>
  <c r="X178" i="1"/>
  <c r="X177" i="1"/>
  <c r="X176" i="1"/>
  <c r="R159" i="1"/>
  <c r="R151" i="1"/>
  <c r="R149" i="1"/>
  <c r="R130" i="1"/>
  <c r="R128" i="1"/>
  <c r="R117" i="1"/>
  <c r="L102" i="1"/>
  <c r="L100" i="1"/>
  <c r="R98" i="1"/>
  <c r="R75" i="1"/>
  <c r="R73" i="1"/>
  <c r="L53" i="1"/>
  <c r="X44" i="1"/>
  <c r="L44" i="1"/>
  <c r="X40" i="1"/>
  <c r="L40" i="1"/>
  <c r="X36" i="1"/>
  <c r="L36" i="1"/>
  <c r="R34" i="1"/>
  <c r="R141" i="1"/>
  <c r="R137" i="1"/>
  <c r="R133" i="1"/>
  <c r="R129" i="1"/>
  <c r="R125" i="1"/>
  <c r="R121" i="1"/>
  <c r="Y115" i="1"/>
  <c r="Y113" i="1"/>
  <c r="Z113" i="1" s="1"/>
  <c r="Y107" i="1"/>
  <c r="Y105" i="1"/>
  <c r="L48" i="1"/>
  <c r="X33" i="1"/>
  <c r="X31" i="1"/>
  <c r="X17" i="1"/>
  <c r="R17" i="1"/>
  <c r="X14" i="1"/>
  <c r="M115" i="1"/>
  <c r="N115" i="1" s="1"/>
  <c r="M113" i="1"/>
  <c r="L33" i="1"/>
  <c r="L31" i="1"/>
  <c r="Y31" i="1" s="1"/>
  <c r="R22" i="1"/>
  <c r="M110" i="1"/>
  <c r="N110" i="1" s="1"/>
  <c r="M217" i="1"/>
  <c r="N217" i="1" s="1"/>
  <c r="M221" i="1"/>
  <c r="M209" i="1"/>
  <c r="N209" i="1" s="1"/>
  <c r="Y199" i="1"/>
  <c r="Y197" i="1"/>
  <c r="Y195" i="1"/>
  <c r="Y193" i="1"/>
  <c r="Y189" i="1"/>
  <c r="L175" i="1"/>
  <c r="X175" i="1"/>
  <c r="L173" i="1"/>
  <c r="X173" i="1"/>
  <c r="L171" i="1"/>
  <c r="X171" i="1"/>
  <c r="L169" i="1"/>
  <c r="X169" i="1"/>
  <c r="L167" i="1"/>
  <c r="X167" i="1"/>
  <c r="L93" i="1"/>
  <c r="X93" i="1"/>
  <c r="R93" i="1"/>
  <c r="S182" i="1"/>
  <c r="S178" i="1"/>
  <c r="R201" i="1"/>
  <c r="S201" i="1"/>
  <c r="Y200" i="1"/>
  <c r="X199" i="1"/>
  <c r="S199" i="1"/>
  <c r="X197" i="1"/>
  <c r="Y196" i="1"/>
  <c r="X195" i="1"/>
  <c r="S195" i="1"/>
  <c r="X193" i="1"/>
  <c r="S193" i="1"/>
  <c r="Y192" i="1"/>
  <c r="X191" i="1"/>
  <c r="S191" i="1"/>
  <c r="X189" i="1"/>
  <c r="Y188" i="1"/>
  <c r="X187" i="1"/>
  <c r="X185" i="1"/>
  <c r="S185" i="1"/>
  <c r="Y183" i="1"/>
  <c r="Y182" i="1"/>
  <c r="Y181" i="1"/>
  <c r="Y178" i="1"/>
  <c r="Y177" i="1"/>
  <c r="L176" i="1"/>
  <c r="Y176" i="1" s="1"/>
  <c r="L174" i="1"/>
  <c r="X174" i="1"/>
  <c r="L172" i="1"/>
  <c r="X172" i="1"/>
  <c r="L170" i="1"/>
  <c r="X170" i="1"/>
  <c r="L168" i="1"/>
  <c r="X168" i="1"/>
  <c r="L166" i="1"/>
  <c r="X166" i="1"/>
  <c r="R118" i="1"/>
  <c r="X118" i="1"/>
  <c r="L118" i="1"/>
  <c r="S114" i="1"/>
  <c r="R114" i="1"/>
  <c r="X114" i="1"/>
  <c r="Y114" i="1"/>
  <c r="L97" i="1"/>
  <c r="X97" i="1"/>
  <c r="R97" i="1"/>
  <c r="L89" i="1"/>
  <c r="X89" i="1"/>
  <c r="R89" i="1"/>
  <c r="L165" i="1"/>
  <c r="L164" i="1"/>
  <c r="X164" i="1"/>
  <c r="L163" i="1"/>
  <c r="X163" i="1"/>
  <c r="L162" i="1"/>
  <c r="X162" i="1"/>
  <c r="L161" i="1"/>
  <c r="X161" i="1"/>
  <c r="L160" i="1"/>
  <c r="X160" i="1"/>
  <c r="L159" i="1"/>
  <c r="X159" i="1"/>
  <c r="L158" i="1"/>
  <c r="X158" i="1"/>
  <c r="L157" i="1"/>
  <c r="X157" i="1"/>
  <c r="L156" i="1"/>
  <c r="X156" i="1"/>
  <c r="L155" i="1"/>
  <c r="X155" i="1"/>
  <c r="L154" i="1"/>
  <c r="X154" i="1"/>
  <c r="L153" i="1"/>
  <c r="X153" i="1"/>
  <c r="L152" i="1"/>
  <c r="X152" i="1"/>
  <c r="L151" i="1"/>
  <c r="X151" i="1"/>
  <c r="L150" i="1"/>
  <c r="X150" i="1"/>
  <c r="S116" i="1"/>
  <c r="R116" i="1"/>
  <c r="X116" i="1"/>
  <c r="Y116" i="1"/>
  <c r="M104" i="1"/>
  <c r="M107" i="1"/>
  <c r="L94" i="1"/>
  <c r="X94" i="1"/>
  <c r="R94" i="1"/>
  <c r="L90" i="1"/>
  <c r="X90" i="1"/>
  <c r="R90" i="1"/>
  <c r="L86" i="1"/>
  <c r="X86" i="1"/>
  <c r="R86" i="1"/>
  <c r="L63" i="1"/>
  <c r="X63" i="1"/>
  <c r="R63" i="1"/>
  <c r="M106" i="1"/>
  <c r="L95" i="1"/>
  <c r="X95" i="1"/>
  <c r="R95" i="1"/>
  <c r="L91" i="1"/>
  <c r="X91" i="1"/>
  <c r="R91" i="1"/>
  <c r="L87" i="1"/>
  <c r="X87" i="1"/>
  <c r="R87" i="1"/>
  <c r="X149" i="1"/>
  <c r="L149" i="1"/>
  <c r="M149" i="1" s="1"/>
  <c r="X148" i="1"/>
  <c r="L148" i="1"/>
  <c r="X147" i="1"/>
  <c r="L147" i="1"/>
  <c r="X146" i="1"/>
  <c r="L146" i="1"/>
  <c r="X145" i="1"/>
  <c r="L145" i="1"/>
  <c r="M145" i="1" s="1"/>
  <c r="X144" i="1"/>
  <c r="L144" i="1"/>
  <c r="X143" i="1"/>
  <c r="L143" i="1"/>
  <c r="X142" i="1"/>
  <c r="L142" i="1"/>
  <c r="X141" i="1"/>
  <c r="L141" i="1"/>
  <c r="X140" i="1"/>
  <c r="L140" i="1"/>
  <c r="X139" i="1"/>
  <c r="L139" i="1"/>
  <c r="S139" i="1" s="1"/>
  <c r="X138" i="1"/>
  <c r="L138" i="1"/>
  <c r="X137" i="1"/>
  <c r="L137" i="1"/>
  <c r="X136" i="1"/>
  <c r="L136" i="1"/>
  <c r="X135" i="1"/>
  <c r="L135" i="1"/>
  <c r="S135" i="1" s="1"/>
  <c r="X134" i="1"/>
  <c r="L134" i="1"/>
  <c r="X133" i="1"/>
  <c r="L133" i="1"/>
  <c r="S133" i="1" s="1"/>
  <c r="X132" i="1"/>
  <c r="L132" i="1"/>
  <c r="X131" i="1"/>
  <c r="L131" i="1"/>
  <c r="X130" i="1"/>
  <c r="L130" i="1"/>
  <c r="X129" i="1"/>
  <c r="L129" i="1"/>
  <c r="S129" i="1" s="1"/>
  <c r="X128" i="1"/>
  <c r="L128" i="1"/>
  <c r="X127" i="1"/>
  <c r="L127" i="1"/>
  <c r="S127" i="1" s="1"/>
  <c r="X126" i="1"/>
  <c r="L126" i="1"/>
  <c r="X125" i="1"/>
  <c r="L125" i="1"/>
  <c r="X124" i="1"/>
  <c r="L124" i="1"/>
  <c r="X123" i="1"/>
  <c r="L123" i="1"/>
  <c r="S123" i="1" s="1"/>
  <c r="X122" i="1"/>
  <c r="L122" i="1"/>
  <c r="X121" i="1"/>
  <c r="L121" i="1"/>
  <c r="X120" i="1"/>
  <c r="L120" i="1"/>
  <c r="X119" i="1"/>
  <c r="L119" i="1"/>
  <c r="L96" i="1"/>
  <c r="X96" i="1"/>
  <c r="R96" i="1"/>
  <c r="L92" i="1"/>
  <c r="X92" i="1"/>
  <c r="R92" i="1"/>
  <c r="L88" i="1"/>
  <c r="X88" i="1"/>
  <c r="R88" i="1"/>
  <c r="L85" i="1"/>
  <c r="X85" i="1"/>
  <c r="R85" i="1"/>
  <c r="L83" i="1"/>
  <c r="X83" i="1"/>
  <c r="R83" i="1"/>
  <c r="L81" i="1"/>
  <c r="X81" i="1"/>
  <c r="R81" i="1"/>
  <c r="L71" i="1"/>
  <c r="X71" i="1"/>
  <c r="R71" i="1"/>
  <c r="Y102" i="1"/>
  <c r="Y98" i="1"/>
  <c r="L69" i="1"/>
  <c r="X69" i="1"/>
  <c r="R69" i="1"/>
  <c r="R102" i="1"/>
  <c r="X100" i="1"/>
  <c r="R100" i="1"/>
  <c r="L84" i="1"/>
  <c r="X84" i="1"/>
  <c r="L82" i="1"/>
  <c r="X82" i="1"/>
  <c r="L67" i="1"/>
  <c r="X67" i="1"/>
  <c r="R67" i="1"/>
  <c r="R84" i="1"/>
  <c r="R82" i="1"/>
  <c r="L65" i="1"/>
  <c r="X65" i="1"/>
  <c r="R65" i="1"/>
  <c r="L80" i="1"/>
  <c r="L79" i="1"/>
  <c r="X79" i="1"/>
  <c r="L78" i="1"/>
  <c r="X78" i="1"/>
  <c r="L77" i="1"/>
  <c r="M77" i="1" s="1"/>
  <c r="X77" i="1"/>
  <c r="L76" i="1"/>
  <c r="X76" i="1"/>
  <c r="L75" i="1"/>
  <c r="X75" i="1"/>
  <c r="L74" i="1"/>
  <c r="X74" i="1"/>
  <c r="L73" i="1"/>
  <c r="M73" i="1" s="1"/>
  <c r="X73" i="1"/>
  <c r="L72" i="1"/>
  <c r="X72" i="1"/>
  <c r="L70" i="1"/>
  <c r="X70" i="1"/>
  <c r="L68" i="1"/>
  <c r="X68" i="1"/>
  <c r="L66" i="1"/>
  <c r="X66" i="1"/>
  <c r="L64" i="1"/>
  <c r="X64" i="1"/>
  <c r="L57" i="1"/>
  <c r="X57" i="1"/>
  <c r="L56" i="1"/>
  <c r="X56" i="1"/>
  <c r="L62" i="1"/>
  <c r="X62" i="1"/>
  <c r="L61" i="1"/>
  <c r="X61" i="1"/>
  <c r="L60" i="1"/>
  <c r="X60" i="1"/>
  <c r="L59" i="1"/>
  <c r="Y59" i="1" s="1"/>
  <c r="X59" i="1"/>
  <c r="L58" i="1"/>
  <c r="X58" i="1"/>
  <c r="Y51" i="1"/>
  <c r="S51" i="1"/>
  <c r="R51" i="1"/>
  <c r="X51" i="1"/>
  <c r="X49" i="1"/>
  <c r="R49" i="1"/>
  <c r="L49" i="1"/>
  <c r="X47" i="1"/>
  <c r="Y55" i="1"/>
  <c r="X53" i="1"/>
  <c r="R53" i="1"/>
  <c r="L52" i="1"/>
  <c r="R52" i="1"/>
  <c r="L47" i="1"/>
  <c r="M47" i="1" s="1"/>
  <c r="L54" i="1"/>
  <c r="R54" i="1"/>
  <c r="R50" i="1"/>
  <c r="L50" i="1"/>
  <c r="Y50" i="1" s="1"/>
  <c r="Y28" i="1"/>
  <c r="S28" i="1"/>
  <c r="R28" i="1"/>
  <c r="Y33" i="1"/>
  <c r="Y29" i="1"/>
  <c r="L27" i="1"/>
  <c r="X27" i="1"/>
  <c r="R27" i="1"/>
  <c r="L26" i="1"/>
  <c r="X26" i="1"/>
  <c r="X25" i="1"/>
  <c r="L25" i="1"/>
  <c r="X24" i="1"/>
  <c r="L24" i="1"/>
  <c r="X23" i="1"/>
  <c r="L23" i="1"/>
  <c r="X22" i="1"/>
  <c r="L22" i="1"/>
  <c r="X21" i="1"/>
  <c r="L21" i="1"/>
  <c r="X20" i="1"/>
  <c r="L20" i="1"/>
  <c r="M20" i="1" s="1"/>
  <c r="X19" i="1"/>
  <c r="L19" i="1"/>
  <c r="X18" i="1"/>
  <c r="L18" i="1"/>
  <c r="L17" i="1"/>
  <c r="L16" i="1"/>
  <c r="L15" i="1"/>
  <c r="L14" i="1"/>
  <c r="M14" i="1" s="1"/>
  <c r="T39" i="1" l="1"/>
  <c r="T192" i="1"/>
  <c r="T188" i="1"/>
  <c r="N213" i="1"/>
  <c r="N218" i="1"/>
  <c r="M42" i="1"/>
  <c r="N219" i="1"/>
  <c r="Z219" i="1"/>
  <c r="M192" i="1"/>
  <c r="Y111" i="1"/>
  <c r="Z111" i="1" s="1"/>
  <c r="N108" i="1"/>
  <c r="S214" i="1"/>
  <c r="Z223" i="1"/>
  <c r="Z208" i="1"/>
  <c r="T43" i="1"/>
  <c r="T42" i="1"/>
  <c r="Y112" i="1"/>
  <c r="M38" i="1"/>
  <c r="J184" i="1"/>
  <c r="K184" i="1" s="1"/>
  <c r="T217" i="1"/>
  <c r="M222" i="1"/>
  <c r="N222" i="1" s="1"/>
  <c r="Y104" i="1"/>
  <c r="Z104" i="1" s="1"/>
  <c r="Y110" i="1"/>
  <c r="Z110" i="1" s="1"/>
  <c r="Y65" i="1"/>
  <c r="Z65" i="1" s="1"/>
  <c r="S110" i="1"/>
  <c r="N109" i="1"/>
  <c r="M74" i="1"/>
  <c r="N74" i="1" s="1"/>
  <c r="Z207" i="1"/>
  <c r="J110" i="1"/>
  <c r="K110" i="1" s="1"/>
  <c r="J104" i="1"/>
  <c r="K104" i="1" s="1"/>
  <c r="M119" i="1"/>
  <c r="N119" i="1" s="1"/>
  <c r="M141" i="1"/>
  <c r="N141" i="1" s="1"/>
  <c r="M29" i="1"/>
  <c r="N29" i="1" s="1"/>
  <c r="S53" i="1"/>
  <c r="T53" i="1" s="1"/>
  <c r="S189" i="1"/>
  <c r="T189" i="1" s="1"/>
  <c r="S31" i="1"/>
  <c r="T31" i="1" s="1"/>
  <c r="N113" i="1"/>
  <c r="Z107" i="1"/>
  <c r="S37" i="1"/>
  <c r="T37" i="1" s="1"/>
  <c r="N205" i="1"/>
  <c r="S179" i="1"/>
  <c r="T179" i="1" s="1"/>
  <c r="Y179" i="1"/>
  <c r="Z179" i="1" s="1"/>
  <c r="S187" i="1"/>
  <c r="T187" i="1" s="1"/>
  <c r="N221" i="1"/>
  <c r="J31" i="1"/>
  <c r="K31" i="1" s="1"/>
  <c r="Y109" i="1"/>
  <c r="Z109" i="1" s="1"/>
  <c r="S198" i="1"/>
  <c r="T198" i="1" s="1"/>
  <c r="M189" i="1"/>
  <c r="N189" i="1" s="1"/>
  <c r="Y100" i="1"/>
  <c r="Z100" i="1" s="1"/>
  <c r="Z106" i="1"/>
  <c r="S45" i="1"/>
  <c r="T45" i="1" s="1"/>
  <c r="S190" i="1"/>
  <c r="T190" i="1" s="1"/>
  <c r="Z201" i="1"/>
  <c r="M204" i="1"/>
  <c r="M198" i="1"/>
  <c r="N198" i="1" s="1"/>
  <c r="S204" i="1"/>
  <c r="T204" i="1" s="1"/>
  <c r="M32" i="1"/>
  <c r="N32" i="1" s="1"/>
  <c r="M46" i="1"/>
  <c r="N46" i="1" s="1"/>
  <c r="M208" i="1"/>
  <c r="N208" i="1" s="1"/>
  <c r="S41" i="1"/>
  <c r="T41" i="1" s="1"/>
  <c r="Y220" i="1"/>
  <c r="Z220" i="1" s="1"/>
  <c r="M187" i="1"/>
  <c r="N187" i="1" s="1"/>
  <c r="S211" i="1"/>
  <c r="T211" i="1" s="1"/>
  <c r="Y36" i="1"/>
  <c r="M35" i="1"/>
  <c r="N35" i="1" s="1"/>
  <c r="M34" i="1"/>
  <c r="N34" i="1" s="1"/>
  <c r="Y218" i="1"/>
  <c r="Y70" i="1"/>
  <c r="Z70" i="1" s="1"/>
  <c r="Y44" i="1"/>
  <c r="Z44" i="1" s="1"/>
  <c r="Y35" i="1"/>
  <c r="Z35" i="1" s="1"/>
  <c r="S14" i="1"/>
  <c r="Y40" i="1"/>
  <c r="Z40" i="1" s="1"/>
  <c r="M44" i="1"/>
  <c r="N44" i="1" s="1"/>
  <c r="M30" i="1"/>
  <c r="N30" i="1" s="1"/>
  <c r="M39" i="1"/>
  <c r="N39" i="1" s="1"/>
  <c r="M43" i="1"/>
  <c r="N43" i="1" s="1"/>
  <c r="Z99" i="1"/>
  <c r="T209" i="1"/>
  <c r="Y38" i="1"/>
  <c r="Z38" i="1" s="1"/>
  <c r="Y42" i="1"/>
  <c r="Z42" i="1" s="1"/>
  <c r="Y46" i="1"/>
  <c r="Z46" i="1" s="1"/>
  <c r="Y34" i="1"/>
  <c r="Z34" i="1" s="1"/>
  <c r="Y37" i="1"/>
  <c r="Z37" i="1" s="1"/>
  <c r="Y45" i="1"/>
  <c r="Z45" i="1" s="1"/>
  <c r="T220" i="1"/>
  <c r="T206" i="1"/>
  <c r="T224" i="1"/>
  <c r="S180" i="1"/>
  <c r="T180" i="1" s="1"/>
  <c r="T212" i="1"/>
  <c r="S107" i="1"/>
  <c r="T107" i="1" s="1"/>
  <c r="N199" i="1"/>
  <c r="Y216" i="1"/>
  <c r="Z216" i="1" s="1"/>
  <c r="Y30" i="1"/>
  <c r="Z30" i="1" s="1"/>
  <c r="M53" i="1"/>
  <c r="N53" i="1" s="1"/>
  <c r="T210" i="1"/>
  <c r="M196" i="1"/>
  <c r="N196" i="1" s="1"/>
  <c r="T203" i="1"/>
  <c r="T214" i="1"/>
  <c r="S196" i="1"/>
  <c r="T196" i="1" s="1"/>
  <c r="M210" i="1"/>
  <c r="N210" i="1" s="1"/>
  <c r="S55" i="1"/>
  <c r="T55" i="1" s="1"/>
  <c r="S108" i="1"/>
  <c r="T108" i="1" s="1"/>
  <c r="S113" i="1"/>
  <c r="T113" i="1" s="1"/>
  <c r="M200" i="1"/>
  <c r="N200" i="1" s="1"/>
  <c r="S200" i="1"/>
  <c r="T200" i="1" s="1"/>
  <c r="S65" i="1"/>
  <c r="T65" i="1" s="1"/>
  <c r="S67" i="1"/>
  <c r="T67" i="1" s="1"/>
  <c r="M36" i="1"/>
  <c r="N36" i="1" s="1"/>
  <c r="M41" i="1"/>
  <c r="N41" i="1" s="1"/>
  <c r="Y184" i="1"/>
  <c r="Z184" i="1" s="1"/>
  <c r="Y39" i="1"/>
  <c r="Z39" i="1" s="1"/>
  <c r="Y43" i="1"/>
  <c r="Z43" i="1" s="1"/>
  <c r="S99" i="1"/>
  <c r="T99" i="1" s="1"/>
  <c r="S101" i="1"/>
  <c r="T101" i="1" s="1"/>
  <c r="T205" i="1"/>
  <c r="Z209" i="1"/>
  <c r="M37" i="1"/>
  <c r="N37" i="1" s="1"/>
  <c r="M45" i="1"/>
  <c r="N45" i="1" s="1"/>
  <c r="Y53" i="1"/>
  <c r="Z53" i="1" s="1"/>
  <c r="T216" i="1"/>
  <c r="M190" i="1"/>
  <c r="N190" i="1" s="1"/>
  <c r="M191" i="1"/>
  <c r="N191" i="1" s="1"/>
  <c r="M194" i="1"/>
  <c r="N194" i="1" s="1"/>
  <c r="M55" i="1"/>
  <c r="N55" i="1" s="1"/>
  <c r="T207" i="1"/>
  <c r="S109" i="1"/>
  <c r="T109" i="1" s="1"/>
  <c r="M197" i="1"/>
  <c r="N197" i="1" s="1"/>
  <c r="M33" i="1"/>
  <c r="N33" i="1" s="1"/>
  <c r="M40" i="1"/>
  <c r="N40" i="1" s="1"/>
  <c r="T221" i="1"/>
  <c r="T218" i="1"/>
  <c r="Y108" i="1"/>
  <c r="Z108" i="1" s="1"/>
  <c r="N216" i="1"/>
  <c r="Z214" i="1"/>
  <c r="M220" i="1"/>
  <c r="N220" i="1" s="1"/>
  <c r="S112" i="1"/>
  <c r="T112" i="1" s="1"/>
  <c r="S105" i="1"/>
  <c r="T105" i="1" s="1"/>
  <c r="M202" i="1"/>
  <c r="N202" i="1" s="1"/>
  <c r="Z218" i="1"/>
  <c r="T183" i="1"/>
  <c r="M125" i="1"/>
  <c r="N125" i="1" s="1"/>
  <c r="M80" i="1"/>
  <c r="N80" i="1" s="1"/>
  <c r="J125" i="1"/>
  <c r="K125" i="1" s="1"/>
  <c r="J35" i="1"/>
  <c r="K35" i="1" s="1"/>
  <c r="J33" i="1"/>
  <c r="K33" i="1" s="1"/>
  <c r="M211" i="1"/>
  <c r="N211" i="1" s="1"/>
  <c r="M153" i="1"/>
  <c r="N153" i="1" s="1"/>
  <c r="J107" i="1"/>
  <c r="K107" i="1" s="1"/>
  <c r="S132" i="1"/>
  <c r="T132" i="1" s="1"/>
  <c r="J29" i="1"/>
  <c r="K29" i="1" s="1"/>
  <c r="Z204" i="1"/>
  <c r="J37" i="1"/>
  <c r="K37" i="1" s="1"/>
  <c r="J43" i="1"/>
  <c r="K43" i="1" s="1"/>
  <c r="J30" i="1"/>
  <c r="K30" i="1" s="1"/>
  <c r="S104" i="1"/>
  <c r="T104" i="1" s="1"/>
  <c r="M137" i="1"/>
  <c r="N137" i="1" s="1"/>
  <c r="M143" i="1"/>
  <c r="N143" i="1" s="1"/>
  <c r="J39" i="1"/>
  <c r="K39" i="1" s="1"/>
  <c r="J106" i="1"/>
  <c r="K106" i="1" s="1"/>
  <c r="J42" i="1"/>
  <c r="K42" i="1" s="1"/>
  <c r="J129" i="1"/>
  <c r="K129" i="1" s="1"/>
  <c r="J141" i="1"/>
  <c r="K141" i="1" s="1"/>
  <c r="J45" i="1"/>
  <c r="K45" i="1" s="1"/>
  <c r="J115" i="1"/>
  <c r="K115" i="1" s="1"/>
  <c r="J145" i="1"/>
  <c r="K145" i="1" s="1"/>
  <c r="S130" i="1"/>
  <c r="T130" i="1" s="1"/>
  <c r="J103" i="1"/>
  <c r="K103" i="1" s="1"/>
  <c r="S52" i="1"/>
  <c r="T52" i="1" s="1"/>
  <c r="J137" i="1"/>
  <c r="K137" i="1" s="1"/>
  <c r="J101" i="1"/>
  <c r="K101" i="1" s="1"/>
  <c r="J105" i="1"/>
  <c r="K105" i="1" s="1"/>
  <c r="J36" i="1"/>
  <c r="K36" i="1" s="1"/>
  <c r="S44" i="1"/>
  <c r="T44" i="1" s="1"/>
  <c r="S36" i="1"/>
  <c r="T36" i="1" s="1"/>
  <c r="J32" i="1"/>
  <c r="K32" i="1" s="1"/>
  <c r="J34" i="1"/>
  <c r="K34" i="1" s="1"/>
  <c r="J112" i="1"/>
  <c r="K112" i="1" s="1"/>
  <c r="J46" i="1"/>
  <c r="K46" i="1" s="1"/>
  <c r="M31" i="1"/>
  <c r="N31" i="1" s="1"/>
  <c r="Y32" i="1"/>
  <c r="Z32" i="1" s="1"/>
  <c r="J55" i="1"/>
  <c r="K55" i="1" s="1"/>
  <c r="J38" i="1"/>
  <c r="K38" i="1" s="1"/>
  <c r="M131" i="1"/>
  <c r="N131" i="1" s="1"/>
  <c r="M147" i="1"/>
  <c r="N147" i="1" s="1"/>
  <c r="M157" i="1"/>
  <c r="N157" i="1" s="1"/>
  <c r="S33" i="1"/>
  <c r="T33" i="1" s="1"/>
  <c r="S48" i="1"/>
  <c r="T48" i="1" s="1"/>
  <c r="S40" i="1"/>
  <c r="T40" i="1" s="1"/>
  <c r="M76" i="1"/>
  <c r="N76" i="1" s="1"/>
  <c r="M78" i="1"/>
  <c r="N78" i="1" s="1"/>
  <c r="J109" i="1"/>
  <c r="K109" i="1" s="1"/>
  <c r="M206" i="1"/>
  <c r="N206" i="1" s="1"/>
  <c r="S46" i="1"/>
  <c r="T46" i="1" s="1"/>
  <c r="J44" i="1"/>
  <c r="K44" i="1" s="1"/>
  <c r="J99" i="1"/>
  <c r="K99" i="1" s="1"/>
  <c r="J40" i="1"/>
  <c r="K40" i="1" s="1"/>
  <c r="M121" i="1"/>
  <c r="N121" i="1" s="1"/>
  <c r="M184" i="1"/>
  <c r="N184" i="1" s="1"/>
  <c r="J121" i="1"/>
  <c r="K121" i="1" s="1"/>
  <c r="J133" i="1"/>
  <c r="K133" i="1" s="1"/>
  <c r="M161" i="1"/>
  <c r="N161" i="1" s="1"/>
  <c r="M215" i="1"/>
  <c r="N215" i="1" s="1"/>
  <c r="J108" i="1"/>
  <c r="K108" i="1" s="1"/>
  <c r="Z203" i="1"/>
  <c r="Z211" i="1"/>
  <c r="J113" i="1"/>
  <c r="K113" i="1" s="1"/>
  <c r="Z212" i="1"/>
  <c r="Y48" i="1"/>
  <c r="Z48" i="1" s="1"/>
  <c r="S16" i="1"/>
  <c r="T16" i="1" s="1"/>
  <c r="S18" i="1"/>
  <c r="T18" i="1" s="1"/>
  <c r="M102" i="1"/>
  <c r="N102" i="1" s="1"/>
  <c r="Y41" i="1"/>
  <c r="Z41" i="1" s="1"/>
  <c r="N204" i="1"/>
  <c r="Y222" i="1"/>
  <c r="Z222" i="1" s="1"/>
  <c r="S223" i="1"/>
  <c r="T223" i="1" s="1"/>
  <c r="Y82" i="1"/>
  <c r="Z82" i="1" s="1"/>
  <c r="S84" i="1"/>
  <c r="T84" i="1" s="1"/>
  <c r="S22" i="1"/>
  <c r="T22" i="1" s="1"/>
  <c r="T222" i="1"/>
  <c r="N193" i="1"/>
  <c r="S19" i="1"/>
  <c r="T19" i="1" s="1"/>
  <c r="S115" i="1"/>
  <c r="T115" i="1" s="1"/>
  <c r="Y93" i="1"/>
  <c r="Z93" i="1" s="1"/>
  <c r="Y173" i="1"/>
  <c r="Z173" i="1" s="1"/>
  <c r="M100" i="1"/>
  <c r="N100" i="1" s="1"/>
  <c r="S30" i="1"/>
  <c r="T30" i="1" s="1"/>
  <c r="S34" i="1"/>
  <c r="T34" i="1" s="1"/>
  <c r="Y22" i="1"/>
  <c r="Z22" i="1" s="1"/>
  <c r="Y52" i="1"/>
  <c r="Z52" i="1" s="1"/>
  <c r="Y56" i="1"/>
  <c r="Z56" i="1" s="1"/>
  <c r="Y91" i="1"/>
  <c r="Z91" i="1" s="1"/>
  <c r="Y166" i="1"/>
  <c r="Z166" i="1" s="1"/>
  <c r="S208" i="1"/>
  <c r="T208" i="1" s="1"/>
  <c r="M117" i="1"/>
  <c r="N117" i="1" s="1"/>
  <c r="S23" i="1"/>
  <c r="T23" i="1" s="1"/>
  <c r="Y21" i="1"/>
  <c r="Z21" i="1" s="1"/>
  <c r="Y25" i="1"/>
  <c r="Z25" i="1" s="1"/>
  <c r="Y97" i="1"/>
  <c r="Z97" i="1" s="1"/>
  <c r="Y171" i="1"/>
  <c r="Z171" i="1" s="1"/>
  <c r="T35" i="1"/>
  <c r="Z101" i="1"/>
  <c r="S103" i="1"/>
  <c r="T103" i="1" s="1"/>
  <c r="Y14" i="1"/>
  <c r="Y18" i="1"/>
  <c r="Z18" i="1" s="1"/>
  <c r="Z215" i="1"/>
  <c r="Z206" i="1"/>
  <c r="S219" i="1"/>
  <c r="T219" i="1" s="1"/>
  <c r="S21" i="1"/>
  <c r="T21" i="1" s="1"/>
  <c r="S64" i="1"/>
  <c r="T64" i="1" s="1"/>
  <c r="S72" i="1"/>
  <c r="T72" i="1" s="1"/>
  <c r="S106" i="1"/>
  <c r="T106" i="1" s="1"/>
  <c r="Y27" i="1"/>
  <c r="Z27" i="1" s="1"/>
  <c r="Y49" i="1"/>
  <c r="Z49" i="1" s="1"/>
  <c r="Y64" i="1"/>
  <c r="Z64" i="1" s="1"/>
  <c r="Y72" i="1"/>
  <c r="Z72" i="1" s="1"/>
  <c r="Y73" i="1"/>
  <c r="Z73" i="1" s="1"/>
  <c r="Y74" i="1"/>
  <c r="Z74" i="1" s="1"/>
  <c r="Y75" i="1"/>
  <c r="Z75" i="1" s="1"/>
  <c r="Y76" i="1"/>
  <c r="Z76" i="1" s="1"/>
  <c r="Y77" i="1"/>
  <c r="Z77" i="1" s="1"/>
  <c r="Y78" i="1"/>
  <c r="Z78" i="1" s="1"/>
  <c r="Y79" i="1"/>
  <c r="Z79" i="1" s="1"/>
  <c r="Y80" i="1"/>
  <c r="Z80" i="1" s="1"/>
  <c r="Y83" i="1"/>
  <c r="Z83" i="1" s="1"/>
  <c r="Y88" i="1"/>
  <c r="Z88" i="1" s="1"/>
  <c r="Y96" i="1"/>
  <c r="Z96" i="1" s="1"/>
  <c r="T213" i="1"/>
  <c r="T38" i="1"/>
  <c r="S111" i="1"/>
  <c r="T111" i="1" s="1"/>
  <c r="J117" i="1"/>
  <c r="K117" i="1" s="1"/>
  <c r="J186" i="1"/>
  <c r="K186" i="1" s="1"/>
  <c r="J111" i="1"/>
  <c r="K111" i="1" s="1"/>
  <c r="Y103" i="1"/>
  <c r="Z103" i="1" s="1"/>
  <c r="J41" i="1"/>
  <c r="K41" i="1" s="1"/>
  <c r="M135" i="1"/>
  <c r="N135" i="1" s="1"/>
  <c r="S125" i="1"/>
  <c r="T125" i="1" s="1"/>
  <c r="S215" i="1"/>
  <c r="T215" i="1" s="1"/>
  <c r="Z202" i="1"/>
  <c r="S32" i="1"/>
  <c r="T32" i="1" s="1"/>
  <c r="S117" i="1"/>
  <c r="T117" i="1" s="1"/>
  <c r="Z213" i="1"/>
  <c r="S87" i="1"/>
  <c r="T87" i="1" s="1"/>
  <c r="S95" i="1"/>
  <c r="T95" i="1" s="1"/>
  <c r="S90" i="1"/>
  <c r="T90" i="1" s="1"/>
  <c r="S168" i="1"/>
  <c r="T168" i="1" s="1"/>
  <c r="Y174" i="1"/>
  <c r="Z174" i="1" s="1"/>
  <c r="S119" i="1"/>
  <c r="T119" i="1" s="1"/>
  <c r="S173" i="1"/>
  <c r="T173" i="1" s="1"/>
  <c r="Y47" i="1"/>
  <c r="Z47" i="1" s="1"/>
  <c r="S82" i="1"/>
  <c r="T82" i="1" s="1"/>
  <c r="Y71" i="1"/>
  <c r="Z71" i="1" s="1"/>
  <c r="S81" i="1"/>
  <c r="T81" i="1" s="1"/>
  <c r="S85" i="1"/>
  <c r="T85" i="1" s="1"/>
  <c r="S92" i="1"/>
  <c r="T92" i="1" s="1"/>
  <c r="Y119" i="1"/>
  <c r="Z119" i="1" s="1"/>
  <c r="Y123" i="1"/>
  <c r="Z123" i="1" s="1"/>
  <c r="Y127" i="1"/>
  <c r="Z127" i="1" s="1"/>
  <c r="Y131" i="1"/>
  <c r="Z131" i="1" s="1"/>
  <c r="Y135" i="1"/>
  <c r="Z135" i="1" s="1"/>
  <c r="Y139" i="1"/>
  <c r="Z139" i="1" s="1"/>
  <c r="Y143" i="1"/>
  <c r="Z143" i="1" s="1"/>
  <c r="Y147" i="1"/>
  <c r="Z147" i="1" s="1"/>
  <c r="Y90" i="1"/>
  <c r="Z90" i="1" s="1"/>
  <c r="S97" i="1"/>
  <c r="T97" i="1" s="1"/>
  <c r="M139" i="1"/>
  <c r="N139" i="1" s="1"/>
  <c r="Y168" i="1"/>
  <c r="Z168" i="1" s="1"/>
  <c r="Z210" i="1"/>
  <c r="Z205" i="1"/>
  <c r="Z221" i="1"/>
  <c r="Y63" i="1"/>
  <c r="Z63" i="1" s="1"/>
  <c r="M133" i="1"/>
  <c r="N133" i="1" s="1"/>
  <c r="M201" i="1"/>
  <c r="N201" i="1" s="1"/>
  <c r="M99" i="1"/>
  <c r="N99" i="1" s="1"/>
  <c r="M101" i="1"/>
  <c r="N101" i="1" s="1"/>
  <c r="Z217" i="1"/>
  <c r="M98" i="1"/>
  <c r="N98" i="1" s="1"/>
  <c r="J24" i="1"/>
  <c r="K24" i="1" s="1"/>
  <c r="J20" i="1"/>
  <c r="K20" i="1" s="1"/>
  <c r="J15" i="1"/>
  <c r="K15" i="1" s="1"/>
  <c r="J150" i="1"/>
  <c r="K150" i="1" s="1"/>
  <c r="J151" i="1"/>
  <c r="K151" i="1" s="1"/>
  <c r="J152" i="1"/>
  <c r="K152" i="1" s="1"/>
  <c r="J157" i="1"/>
  <c r="K157" i="1" s="1"/>
  <c r="J159" i="1"/>
  <c r="K159" i="1" s="1"/>
  <c r="J160" i="1"/>
  <c r="K160" i="1" s="1"/>
  <c r="J162" i="1"/>
  <c r="K162" i="1" s="1"/>
  <c r="J16" i="1"/>
  <c r="K16" i="1" s="1"/>
  <c r="J22" i="1"/>
  <c r="K22" i="1" s="1"/>
  <c r="J18" i="1"/>
  <c r="K18" i="1" s="1"/>
  <c r="J187" i="1"/>
  <c r="K187" i="1" s="1"/>
  <c r="Z59" i="1"/>
  <c r="T123" i="1"/>
  <c r="T127" i="1"/>
  <c r="T129" i="1"/>
  <c r="T133" i="1"/>
  <c r="T139" i="1"/>
  <c r="N20" i="1"/>
  <c r="S100" i="1"/>
  <c r="J100" i="1"/>
  <c r="K100" i="1" s="1"/>
  <c r="Z102" i="1"/>
  <c r="M83" i="1"/>
  <c r="J83" i="1"/>
  <c r="K83" i="1" s="1"/>
  <c r="J88" i="1"/>
  <c r="K88" i="1" s="1"/>
  <c r="M88" i="1"/>
  <c r="J96" i="1"/>
  <c r="K96" i="1" s="1"/>
  <c r="M96" i="1"/>
  <c r="J91" i="1"/>
  <c r="K91" i="1" s="1"/>
  <c r="M91" i="1"/>
  <c r="Y122" i="1"/>
  <c r="Y126" i="1"/>
  <c r="Y130" i="1"/>
  <c r="Y134" i="1"/>
  <c r="Y138" i="1"/>
  <c r="Y142" i="1"/>
  <c r="Y146" i="1"/>
  <c r="N107" i="1"/>
  <c r="T116" i="1"/>
  <c r="Z114" i="1"/>
  <c r="M114" i="1"/>
  <c r="J114" i="1"/>
  <c r="K114" i="1" s="1"/>
  <c r="J119" i="1"/>
  <c r="K119" i="1" s="1"/>
  <c r="J123" i="1"/>
  <c r="K123" i="1" s="1"/>
  <c r="J127" i="1"/>
  <c r="K127" i="1" s="1"/>
  <c r="J131" i="1"/>
  <c r="K131" i="1" s="1"/>
  <c r="J135" i="1"/>
  <c r="K135" i="1" s="1"/>
  <c r="J139" i="1"/>
  <c r="K139" i="1" s="1"/>
  <c r="J143" i="1"/>
  <c r="K143" i="1" s="1"/>
  <c r="J147" i="1"/>
  <c r="K147" i="1" s="1"/>
  <c r="N149" i="1"/>
  <c r="M165" i="1"/>
  <c r="M166" i="1"/>
  <c r="J166" i="1"/>
  <c r="K166" i="1" s="1"/>
  <c r="M174" i="1"/>
  <c r="J174" i="1"/>
  <c r="K174" i="1" s="1"/>
  <c r="M176" i="1"/>
  <c r="J176" i="1"/>
  <c r="K176" i="1" s="1"/>
  <c r="M178" i="1"/>
  <c r="J178" i="1"/>
  <c r="K178" i="1" s="1"/>
  <c r="M180" i="1"/>
  <c r="J180" i="1"/>
  <c r="K180" i="1" s="1"/>
  <c r="M182" i="1"/>
  <c r="J182" i="1"/>
  <c r="K182" i="1" s="1"/>
  <c r="T185" i="1"/>
  <c r="Z190" i="1"/>
  <c r="T193" i="1"/>
  <c r="Z198" i="1"/>
  <c r="T201" i="1"/>
  <c r="T178" i="1"/>
  <c r="T182" i="1"/>
  <c r="J93" i="1"/>
  <c r="K93" i="1" s="1"/>
  <c r="M93" i="1"/>
  <c r="T135" i="1"/>
  <c r="M171" i="1"/>
  <c r="J171" i="1"/>
  <c r="K171" i="1" s="1"/>
  <c r="Z185" i="1"/>
  <c r="Z189" i="1"/>
  <c r="Z193" i="1"/>
  <c r="Z197" i="1"/>
  <c r="Y17" i="1"/>
  <c r="Z50" i="1"/>
  <c r="S50" i="1"/>
  <c r="M56" i="1"/>
  <c r="J56" i="1"/>
  <c r="K56" i="1" s="1"/>
  <c r="S79" i="1"/>
  <c r="J79" i="1"/>
  <c r="K79" i="1" s="1"/>
  <c r="Z29" i="1"/>
  <c r="Z51" i="1"/>
  <c r="S62" i="1"/>
  <c r="S57" i="1"/>
  <c r="M66" i="1"/>
  <c r="J66" i="1"/>
  <c r="K66" i="1" s="1"/>
  <c r="N73" i="1"/>
  <c r="M65" i="1"/>
  <c r="J65" i="1"/>
  <c r="K65" i="1" s="1"/>
  <c r="Y58" i="1"/>
  <c r="N105" i="1"/>
  <c r="T110" i="1"/>
  <c r="S140" i="1"/>
  <c r="S142" i="1"/>
  <c r="S144" i="1"/>
  <c r="S146" i="1"/>
  <c r="S148" i="1"/>
  <c r="N106" i="1"/>
  <c r="Y61" i="1"/>
  <c r="J90" i="1"/>
  <c r="K90" i="1" s="1"/>
  <c r="M90" i="1"/>
  <c r="N104" i="1"/>
  <c r="Z116" i="1"/>
  <c r="M116" i="1"/>
  <c r="J116" i="1"/>
  <c r="K116" i="1" s="1"/>
  <c r="S165" i="1"/>
  <c r="J97" i="1"/>
  <c r="K97" i="1" s="1"/>
  <c r="M97" i="1"/>
  <c r="M123" i="1"/>
  <c r="M127" i="1"/>
  <c r="M129" i="1"/>
  <c r="N145" i="1"/>
  <c r="M150" i="1"/>
  <c r="M154" i="1"/>
  <c r="M158" i="1"/>
  <c r="M162" i="1"/>
  <c r="S118" i="1"/>
  <c r="M168" i="1"/>
  <c r="J168" i="1"/>
  <c r="K168" i="1" s="1"/>
  <c r="S170" i="1"/>
  <c r="Z176" i="1"/>
  <c r="Z177" i="1"/>
  <c r="Z181" i="1"/>
  <c r="Z183" i="1"/>
  <c r="Z188" i="1"/>
  <c r="T191" i="1"/>
  <c r="Z196" i="1"/>
  <c r="T199" i="1"/>
  <c r="S134" i="1"/>
  <c r="S120" i="1"/>
  <c r="S136" i="1"/>
  <c r="N195" i="1"/>
  <c r="Z115" i="1"/>
  <c r="J165" i="1"/>
  <c r="K165" i="1" s="1"/>
  <c r="S167" i="1"/>
  <c r="M173" i="1"/>
  <c r="J173" i="1"/>
  <c r="K173" i="1" s="1"/>
  <c r="S175" i="1"/>
  <c r="T186" i="1"/>
  <c r="Z199" i="1"/>
  <c r="T202" i="1"/>
  <c r="J21" i="1"/>
  <c r="K21" i="1" s="1"/>
  <c r="Z36" i="1"/>
  <c r="N42" i="1"/>
  <c r="M51" i="1"/>
  <c r="J51" i="1"/>
  <c r="K51" i="1" s="1"/>
  <c r="M15" i="1"/>
  <c r="S73" i="1"/>
  <c r="J73" i="1"/>
  <c r="K73" i="1" s="1"/>
  <c r="S75" i="1"/>
  <c r="J75" i="1"/>
  <c r="K75" i="1" s="1"/>
  <c r="S77" i="1"/>
  <c r="J77" i="1"/>
  <c r="K77" i="1" s="1"/>
  <c r="T29" i="1"/>
  <c r="M49" i="1"/>
  <c r="J49" i="1"/>
  <c r="K49" i="1" s="1"/>
  <c r="S58" i="1"/>
  <c r="S60" i="1"/>
  <c r="M67" i="1"/>
  <c r="J67" i="1"/>
  <c r="K67" i="1" s="1"/>
  <c r="Y15" i="1"/>
  <c r="Y23" i="1"/>
  <c r="J14" i="1"/>
  <c r="K14" i="1" s="1"/>
  <c r="J23" i="1"/>
  <c r="K23" i="1" s="1"/>
  <c r="M58" i="1"/>
  <c r="J58" i="1"/>
  <c r="K58" i="1" s="1"/>
  <c r="M60" i="1"/>
  <c r="J60" i="1"/>
  <c r="K60" i="1" s="1"/>
  <c r="M62" i="1"/>
  <c r="J62" i="1"/>
  <c r="K62" i="1" s="1"/>
  <c r="Y57" i="1"/>
  <c r="Y66" i="1"/>
  <c r="S68" i="1"/>
  <c r="Y60" i="1"/>
  <c r="Y67" i="1"/>
  <c r="Y84" i="1"/>
  <c r="M84" i="1"/>
  <c r="J84" i="1"/>
  <c r="K84" i="1" s="1"/>
  <c r="M69" i="1"/>
  <c r="J69" i="1"/>
  <c r="K69" i="1" s="1"/>
  <c r="S69" i="1"/>
  <c r="Z98" i="1"/>
  <c r="Y81" i="1"/>
  <c r="M81" i="1"/>
  <c r="J81" i="1"/>
  <c r="K81" i="1" s="1"/>
  <c r="Y85" i="1"/>
  <c r="M85" i="1"/>
  <c r="J85" i="1"/>
  <c r="K85" i="1" s="1"/>
  <c r="Y92" i="1"/>
  <c r="J92" i="1"/>
  <c r="K92" i="1" s="1"/>
  <c r="M92" i="1"/>
  <c r="Y87" i="1"/>
  <c r="J87" i="1"/>
  <c r="K87" i="1" s="1"/>
  <c r="M87" i="1"/>
  <c r="Y95" i="1"/>
  <c r="J95" i="1"/>
  <c r="K95" i="1" s="1"/>
  <c r="M95" i="1"/>
  <c r="Y120" i="1"/>
  <c r="Y124" i="1"/>
  <c r="Y128" i="1"/>
  <c r="Y132" i="1"/>
  <c r="Y136" i="1"/>
  <c r="Y140" i="1"/>
  <c r="Y144" i="1"/>
  <c r="Y148" i="1"/>
  <c r="S86" i="1"/>
  <c r="S94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89" i="1"/>
  <c r="Z112" i="1"/>
  <c r="J120" i="1"/>
  <c r="K120" i="1" s="1"/>
  <c r="J122" i="1"/>
  <c r="K122" i="1" s="1"/>
  <c r="J124" i="1"/>
  <c r="K124" i="1" s="1"/>
  <c r="J126" i="1"/>
  <c r="K126" i="1" s="1"/>
  <c r="J128" i="1"/>
  <c r="K128" i="1" s="1"/>
  <c r="J130" i="1"/>
  <c r="K130" i="1" s="1"/>
  <c r="J132" i="1"/>
  <c r="K132" i="1" s="1"/>
  <c r="J134" i="1"/>
  <c r="K134" i="1" s="1"/>
  <c r="J136" i="1"/>
  <c r="K136" i="1" s="1"/>
  <c r="J138" i="1"/>
  <c r="K138" i="1" s="1"/>
  <c r="J140" i="1"/>
  <c r="K140" i="1" s="1"/>
  <c r="J142" i="1"/>
  <c r="K142" i="1" s="1"/>
  <c r="J144" i="1"/>
  <c r="K144" i="1" s="1"/>
  <c r="J146" i="1"/>
  <c r="K146" i="1" s="1"/>
  <c r="J148" i="1"/>
  <c r="K148" i="1" s="1"/>
  <c r="M151" i="1"/>
  <c r="M155" i="1"/>
  <c r="M159" i="1"/>
  <c r="M163" i="1"/>
  <c r="Y118" i="1"/>
  <c r="M118" i="1"/>
  <c r="J118" i="1"/>
  <c r="K118" i="1" s="1"/>
  <c r="J155" i="1"/>
  <c r="K155" i="1" s="1"/>
  <c r="J163" i="1"/>
  <c r="K163" i="1" s="1"/>
  <c r="Y170" i="1"/>
  <c r="M170" i="1"/>
  <c r="J170" i="1"/>
  <c r="K170" i="1" s="1"/>
  <c r="S172" i="1"/>
  <c r="M177" i="1"/>
  <c r="J177" i="1"/>
  <c r="K177" i="1" s="1"/>
  <c r="M179" i="1"/>
  <c r="J179" i="1"/>
  <c r="K179" i="1" s="1"/>
  <c r="M181" i="1"/>
  <c r="J181" i="1"/>
  <c r="K181" i="1" s="1"/>
  <c r="M183" i="1"/>
  <c r="J183" i="1"/>
  <c r="K183" i="1" s="1"/>
  <c r="Z186" i="1"/>
  <c r="Z194" i="1"/>
  <c r="T197" i="1"/>
  <c r="Z105" i="1"/>
  <c r="S122" i="1"/>
  <c r="S138" i="1"/>
  <c r="J156" i="1"/>
  <c r="K156" i="1" s="1"/>
  <c r="J164" i="1"/>
  <c r="K164" i="1" s="1"/>
  <c r="J185" i="1"/>
  <c r="K185" i="1" s="1"/>
  <c r="N188" i="1"/>
  <c r="N192" i="1"/>
  <c r="S124" i="1"/>
  <c r="N185" i="1"/>
  <c r="Y167" i="1"/>
  <c r="M167" i="1"/>
  <c r="J167" i="1"/>
  <c r="K167" i="1" s="1"/>
  <c r="S169" i="1"/>
  <c r="Y175" i="1"/>
  <c r="M175" i="1"/>
  <c r="J175" i="1"/>
  <c r="K175" i="1" s="1"/>
  <c r="Z187" i="1"/>
  <c r="Z191" i="1"/>
  <c r="Z195" i="1"/>
  <c r="M17" i="1"/>
  <c r="M27" i="1"/>
  <c r="J27" i="1"/>
  <c r="K27" i="1" s="1"/>
  <c r="M28" i="1"/>
  <c r="J28" i="1"/>
  <c r="K28" i="1" s="1"/>
  <c r="M64" i="1"/>
  <c r="J64" i="1"/>
  <c r="K64" i="1" s="1"/>
  <c r="M72" i="1"/>
  <c r="J72" i="1"/>
  <c r="K72" i="1" s="1"/>
  <c r="S74" i="1"/>
  <c r="J74" i="1"/>
  <c r="K74" i="1" s="1"/>
  <c r="S76" i="1"/>
  <c r="J76" i="1"/>
  <c r="K76" i="1" s="1"/>
  <c r="S78" i="1"/>
  <c r="J78" i="1"/>
  <c r="K78" i="1" s="1"/>
  <c r="M24" i="1"/>
  <c r="J17" i="1"/>
  <c r="K17" i="1" s="1"/>
  <c r="M19" i="1"/>
  <c r="M23" i="1"/>
  <c r="Z33" i="1"/>
  <c r="S59" i="1"/>
  <c r="S61" i="1"/>
  <c r="J47" i="1"/>
  <c r="K47" i="1" s="1"/>
  <c r="S66" i="1"/>
  <c r="N77" i="1"/>
  <c r="S54" i="1"/>
  <c r="M82" i="1"/>
  <c r="J82" i="1"/>
  <c r="K82" i="1" s="1"/>
  <c r="S25" i="1"/>
  <c r="J25" i="1"/>
  <c r="K25" i="1" s="1"/>
  <c r="Y19" i="1"/>
  <c r="S26" i="1"/>
  <c r="J19" i="1"/>
  <c r="K19" i="1" s="1"/>
  <c r="T28" i="1"/>
  <c r="M48" i="1"/>
  <c r="J48" i="1"/>
  <c r="K48" i="1" s="1"/>
  <c r="M54" i="1"/>
  <c r="J54" i="1"/>
  <c r="K54" i="1" s="1"/>
  <c r="M59" i="1"/>
  <c r="J59" i="1"/>
  <c r="K59" i="1" s="1"/>
  <c r="M61" i="1"/>
  <c r="J61" i="1"/>
  <c r="K61" i="1" s="1"/>
  <c r="N47" i="1"/>
  <c r="M57" i="1"/>
  <c r="J57" i="1"/>
  <c r="K57" i="1" s="1"/>
  <c r="M68" i="1"/>
  <c r="J68" i="1"/>
  <c r="K68" i="1" s="1"/>
  <c r="S15" i="1"/>
  <c r="S17" i="1"/>
  <c r="S20" i="1"/>
  <c r="S24" i="1"/>
  <c r="Y16" i="1"/>
  <c r="Y20" i="1"/>
  <c r="Y24" i="1"/>
  <c r="M18" i="1"/>
  <c r="M22" i="1"/>
  <c r="Y26" i="1"/>
  <c r="M26" i="1"/>
  <c r="J26" i="1"/>
  <c r="K26" i="1" s="1"/>
  <c r="M16" i="1"/>
  <c r="M21" i="1"/>
  <c r="M25" i="1"/>
  <c r="S27" i="1"/>
  <c r="Z31" i="1"/>
  <c r="Z28" i="1"/>
  <c r="M50" i="1"/>
  <c r="J50" i="1"/>
  <c r="K50" i="1" s="1"/>
  <c r="Y54" i="1"/>
  <c r="M52" i="1"/>
  <c r="J52" i="1"/>
  <c r="K52" i="1" s="1"/>
  <c r="Z55" i="1"/>
  <c r="S47" i="1"/>
  <c r="S49" i="1"/>
  <c r="T51" i="1"/>
  <c r="S56" i="1"/>
  <c r="N38" i="1"/>
  <c r="J53" i="1"/>
  <c r="K53" i="1" s="1"/>
  <c r="Y68" i="1"/>
  <c r="M70" i="1"/>
  <c r="J70" i="1"/>
  <c r="K70" i="1" s="1"/>
  <c r="S70" i="1"/>
  <c r="S80" i="1"/>
  <c r="J80" i="1"/>
  <c r="K80" i="1" s="1"/>
  <c r="M75" i="1"/>
  <c r="M79" i="1"/>
  <c r="Y62" i="1"/>
  <c r="S98" i="1"/>
  <c r="J98" i="1"/>
  <c r="K98" i="1" s="1"/>
  <c r="S102" i="1"/>
  <c r="J102" i="1"/>
  <c r="K102" i="1" s="1"/>
  <c r="Y69" i="1"/>
  <c r="M71" i="1"/>
  <c r="J71" i="1"/>
  <c r="K71" i="1" s="1"/>
  <c r="S71" i="1"/>
  <c r="S83" i="1"/>
  <c r="S88" i="1"/>
  <c r="S96" i="1"/>
  <c r="S141" i="1"/>
  <c r="S143" i="1"/>
  <c r="S145" i="1"/>
  <c r="S147" i="1"/>
  <c r="S149" i="1"/>
  <c r="S91" i="1"/>
  <c r="Y121" i="1"/>
  <c r="Y125" i="1"/>
  <c r="Y129" i="1"/>
  <c r="Y133" i="1"/>
  <c r="Y137" i="1"/>
  <c r="Y141" i="1"/>
  <c r="Y145" i="1"/>
  <c r="Y149" i="1"/>
  <c r="M63" i="1"/>
  <c r="J63" i="1"/>
  <c r="K63" i="1" s="1"/>
  <c r="S63" i="1"/>
  <c r="Y86" i="1"/>
  <c r="J86" i="1"/>
  <c r="K86" i="1" s="1"/>
  <c r="M86" i="1"/>
  <c r="Y94" i="1"/>
  <c r="J94" i="1"/>
  <c r="K94" i="1" s="1"/>
  <c r="M94" i="1"/>
  <c r="N103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89" i="1"/>
  <c r="J89" i="1"/>
  <c r="K89" i="1" s="1"/>
  <c r="M89" i="1"/>
  <c r="T114" i="1"/>
  <c r="M120" i="1"/>
  <c r="M122" i="1"/>
  <c r="M124" i="1"/>
  <c r="M126" i="1"/>
  <c r="M128" i="1"/>
  <c r="M130" i="1"/>
  <c r="M132" i="1"/>
  <c r="M134" i="1"/>
  <c r="M136" i="1"/>
  <c r="M138" i="1"/>
  <c r="M140" i="1"/>
  <c r="M142" i="1"/>
  <c r="M144" i="1"/>
  <c r="M146" i="1"/>
  <c r="M148" i="1"/>
  <c r="M152" i="1"/>
  <c r="M156" i="1"/>
  <c r="M160" i="1"/>
  <c r="M164" i="1"/>
  <c r="N112" i="1"/>
  <c r="S121" i="1"/>
  <c r="S137" i="1"/>
  <c r="S166" i="1"/>
  <c r="Y172" i="1"/>
  <c r="M172" i="1"/>
  <c r="J172" i="1"/>
  <c r="K172" i="1" s="1"/>
  <c r="S174" i="1"/>
  <c r="S176" i="1"/>
  <c r="Z178" i="1"/>
  <c r="Z180" i="1"/>
  <c r="Z182" i="1"/>
  <c r="Z192" i="1"/>
  <c r="T195" i="1"/>
  <c r="Z200" i="1"/>
  <c r="Z117" i="1"/>
  <c r="J158" i="1"/>
  <c r="K158" i="1" s="1"/>
  <c r="S126" i="1"/>
  <c r="J149" i="1"/>
  <c r="K149" i="1" s="1"/>
  <c r="T177" i="1"/>
  <c r="T181" i="1"/>
  <c r="N186" i="1"/>
  <c r="S128" i="1"/>
  <c r="J154" i="1"/>
  <c r="K154" i="1" s="1"/>
  <c r="S93" i="1"/>
  <c r="S131" i="1"/>
  <c r="J153" i="1"/>
  <c r="K153" i="1" s="1"/>
  <c r="J161" i="1"/>
  <c r="K161" i="1" s="1"/>
  <c r="Y169" i="1"/>
  <c r="M169" i="1"/>
  <c r="J169" i="1"/>
  <c r="K169" i="1" s="1"/>
  <c r="S171" i="1"/>
  <c r="T184" i="1"/>
  <c r="Z69" i="1" l="1"/>
  <c r="T98" i="1"/>
  <c r="Z62" i="1"/>
  <c r="N70" i="1"/>
  <c r="T56" i="1"/>
  <c r="T49" i="1"/>
  <c r="N52" i="1"/>
  <c r="Z54" i="1"/>
  <c r="N50" i="1"/>
  <c r="N16" i="1"/>
  <c r="N22" i="1"/>
  <c r="Z16" i="1"/>
  <c r="T15" i="1"/>
  <c r="N57" i="1"/>
  <c r="T26" i="1"/>
  <c r="T66" i="1"/>
  <c r="T59" i="1"/>
  <c r="N19" i="1"/>
  <c r="Z167" i="1"/>
  <c r="N170" i="1"/>
  <c r="Z118" i="1"/>
  <c r="N151" i="1"/>
  <c r="T163" i="1"/>
  <c r="T159" i="1"/>
  <c r="T155" i="1"/>
  <c r="T151" i="1"/>
  <c r="Z140" i="1"/>
  <c r="Z124" i="1"/>
  <c r="Z95" i="1"/>
  <c r="Z87" i="1"/>
  <c r="T69" i="1"/>
  <c r="Z67" i="1"/>
  <c r="Z66" i="1"/>
  <c r="N62" i="1"/>
  <c r="N58" i="1"/>
  <c r="Z23" i="1"/>
  <c r="N173" i="1"/>
  <c r="T136" i="1"/>
  <c r="T134" i="1"/>
  <c r="T170" i="1"/>
  <c r="N162" i="1"/>
  <c r="N129" i="1"/>
  <c r="N97" i="1"/>
  <c r="N90" i="1"/>
  <c r="T148" i="1"/>
  <c r="T144" i="1"/>
  <c r="T140" i="1"/>
  <c r="Z58" i="1"/>
  <c r="N66" i="1"/>
  <c r="Z134" i="1"/>
  <c r="N96" i="1"/>
  <c r="T166" i="1"/>
  <c r="N144" i="1"/>
  <c r="N120" i="1"/>
  <c r="Z164" i="1"/>
  <c r="Z152" i="1"/>
  <c r="N63" i="1"/>
  <c r="T91" i="1"/>
  <c r="T83" i="1"/>
  <c r="N169" i="1"/>
  <c r="N134" i="1"/>
  <c r="N126" i="1"/>
  <c r="Z163" i="1"/>
  <c r="Z149" i="1"/>
  <c r="T143" i="1"/>
  <c r="T88" i="1"/>
  <c r="N71" i="1"/>
  <c r="T80" i="1"/>
  <c r="Z19" i="1"/>
  <c r="T74" i="1"/>
  <c r="N27" i="1"/>
  <c r="T128" i="1"/>
  <c r="N136" i="1"/>
  <c r="N89" i="1"/>
  <c r="Z156" i="1"/>
  <c r="Z121" i="1"/>
  <c r="T176" i="1"/>
  <c r="T137" i="1"/>
  <c r="N142" i="1"/>
  <c r="Z159" i="1"/>
  <c r="Z151" i="1"/>
  <c r="Z94" i="1"/>
  <c r="Z133" i="1"/>
  <c r="N18" i="1"/>
  <c r="N61" i="1"/>
  <c r="N175" i="1"/>
  <c r="Z60" i="1"/>
  <c r="T77" i="1"/>
  <c r="T167" i="1"/>
  <c r="T120" i="1"/>
  <c r="N127" i="1"/>
  <c r="T165" i="1"/>
  <c r="N171" i="1"/>
  <c r="N180" i="1"/>
  <c r="N176" i="1"/>
  <c r="Z146" i="1"/>
  <c r="Z130" i="1"/>
  <c r="N91" i="1"/>
  <c r="N88" i="1"/>
  <c r="T174" i="1"/>
  <c r="T121" i="1"/>
  <c r="N164" i="1"/>
  <c r="N148" i="1"/>
  <c r="N140" i="1"/>
  <c r="N132" i="1"/>
  <c r="N124" i="1"/>
  <c r="Z89" i="1"/>
  <c r="Z162" i="1"/>
  <c r="Z158" i="1"/>
  <c r="Z154" i="1"/>
  <c r="Z150" i="1"/>
  <c r="T63" i="1"/>
  <c r="Z145" i="1"/>
  <c r="Z129" i="1"/>
  <c r="T96" i="1"/>
  <c r="T102" i="1"/>
  <c r="N79" i="1"/>
  <c r="T70" i="1"/>
  <c r="T47" i="1"/>
  <c r="N25" i="1"/>
  <c r="N26" i="1"/>
  <c r="Z24" i="1"/>
  <c r="T24" i="1"/>
  <c r="N68" i="1"/>
  <c r="N82" i="1"/>
  <c r="T54" i="1"/>
  <c r="N24" i="1"/>
  <c r="N64" i="1"/>
  <c r="N17" i="1"/>
  <c r="Z175" i="1"/>
  <c r="T124" i="1"/>
  <c r="T138" i="1"/>
  <c r="T172" i="1"/>
  <c r="N159" i="1"/>
  <c r="T161" i="1"/>
  <c r="T157" i="1"/>
  <c r="T153" i="1"/>
  <c r="T86" i="1"/>
  <c r="Z148" i="1"/>
  <c r="Z132" i="1"/>
  <c r="N95" i="1"/>
  <c r="N87" i="1"/>
  <c r="N85" i="1"/>
  <c r="N81" i="1"/>
  <c r="N69" i="1"/>
  <c r="Z84" i="1"/>
  <c r="Z57" i="1"/>
  <c r="N60" i="1"/>
  <c r="N67" i="1"/>
  <c r="T60" i="1"/>
  <c r="N15" i="1"/>
  <c r="N51" i="1"/>
  <c r="T175" i="1"/>
  <c r="N168" i="1"/>
  <c r="T118" i="1"/>
  <c r="N154" i="1"/>
  <c r="N123" i="1"/>
  <c r="N116" i="1"/>
  <c r="Z61" i="1"/>
  <c r="T146" i="1"/>
  <c r="T142" i="1"/>
  <c r="N65" i="1"/>
  <c r="T62" i="1"/>
  <c r="T79" i="1"/>
  <c r="N93" i="1"/>
  <c r="Z142" i="1"/>
  <c r="Z126" i="1"/>
  <c r="T100" i="1"/>
  <c r="T126" i="1"/>
  <c r="N172" i="1"/>
  <c r="N156" i="1"/>
  <c r="N128" i="1"/>
  <c r="Z160" i="1"/>
  <c r="Z137" i="1"/>
  <c r="Z172" i="1"/>
  <c r="N152" i="1"/>
  <c r="Z155" i="1"/>
  <c r="Z86" i="1"/>
  <c r="T147" i="1"/>
  <c r="Z68" i="1"/>
  <c r="T27" i="1"/>
  <c r="T20" i="1"/>
  <c r="N48" i="1"/>
  <c r="T78" i="1"/>
  <c r="T169" i="1"/>
  <c r="N183" i="1"/>
  <c r="N179" i="1"/>
  <c r="Z170" i="1"/>
  <c r="N163" i="1"/>
  <c r="T89" i="1"/>
  <c r="T162" i="1"/>
  <c r="T158" i="1"/>
  <c r="T154" i="1"/>
  <c r="T150" i="1"/>
  <c r="Z136" i="1"/>
  <c r="Z120" i="1"/>
  <c r="N92" i="1"/>
  <c r="N84" i="1"/>
  <c r="Z15" i="1"/>
  <c r="N49" i="1"/>
  <c r="T73" i="1"/>
  <c r="N158" i="1"/>
  <c r="T57" i="1"/>
  <c r="N56" i="1"/>
  <c r="T50" i="1"/>
  <c r="Z17" i="1"/>
  <c r="N165" i="1"/>
  <c r="Z169" i="1"/>
  <c r="T131" i="1"/>
  <c r="T171" i="1"/>
  <c r="T93" i="1"/>
  <c r="N160" i="1"/>
  <c r="N146" i="1"/>
  <c r="N138" i="1"/>
  <c r="N130" i="1"/>
  <c r="N122" i="1"/>
  <c r="Z165" i="1"/>
  <c r="Z161" i="1"/>
  <c r="Z157" i="1"/>
  <c r="Z153" i="1"/>
  <c r="N94" i="1"/>
  <c r="N86" i="1"/>
  <c r="Z141" i="1"/>
  <c r="Z125" i="1"/>
  <c r="T149" i="1"/>
  <c r="T145" i="1"/>
  <c r="T141" i="1"/>
  <c r="T71" i="1"/>
  <c r="N75" i="1"/>
  <c r="N21" i="1"/>
  <c r="Z26" i="1"/>
  <c r="Z20" i="1"/>
  <c r="T17" i="1"/>
  <c r="N59" i="1"/>
  <c r="N54" i="1"/>
  <c r="T25" i="1"/>
  <c r="T61" i="1"/>
  <c r="N23" i="1"/>
  <c r="T76" i="1"/>
  <c r="N72" i="1"/>
  <c r="N28" i="1"/>
  <c r="N167" i="1"/>
  <c r="T122" i="1"/>
  <c r="N181" i="1"/>
  <c r="N177" i="1"/>
  <c r="N118" i="1"/>
  <c r="N155" i="1"/>
  <c r="T164" i="1"/>
  <c r="T160" i="1"/>
  <c r="T156" i="1"/>
  <c r="T152" i="1"/>
  <c r="T94" i="1"/>
  <c r="Z144" i="1"/>
  <c r="Z128" i="1"/>
  <c r="Z92" i="1"/>
  <c r="Z85" i="1"/>
  <c r="Z81" i="1"/>
  <c r="T68" i="1"/>
  <c r="T58" i="1"/>
  <c r="T75" i="1"/>
  <c r="N150" i="1"/>
  <c r="N182" i="1"/>
  <c r="N178" i="1"/>
  <c r="N174" i="1"/>
  <c r="N166" i="1"/>
  <c r="N114" i="1"/>
  <c r="Z138" i="1"/>
  <c r="Z122" i="1"/>
  <c r="N83" i="1"/>
  <c r="R13" i="1" l="1"/>
  <c r="T14" i="1" s="1"/>
  <c r="X13" i="1" l="1"/>
  <c r="Z14" i="1" s="1"/>
  <c r="L13" i="1"/>
  <c r="N14" i="1" s="1"/>
  <c r="Y13" i="1" l="1"/>
  <c r="S13" i="1"/>
  <c r="J13" i="1"/>
  <c r="K13" i="1" s="1"/>
  <c r="M13" i="1"/>
  <c r="L3" i="1"/>
  <c r="R4" i="1"/>
  <c r="R5" i="1"/>
  <c r="X6" i="1"/>
  <c r="L7" i="1"/>
  <c r="R8" i="1"/>
  <c r="R9" i="1"/>
  <c r="X10" i="1"/>
  <c r="R12" i="1"/>
  <c r="X2" i="1"/>
  <c r="T13" i="1" l="1"/>
  <c r="L6" i="1"/>
  <c r="R10" i="1"/>
  <c r="L9" i="1"/>
  <c r="Y9" i="1" s="1"/>
  <c r="L5" i="1"/>
  <c r="L2" i="1"/>
  <c r="Y2" i="1" s="1"/>
  <c r="R6" i="1"/>
  <c r="X4" i="1"/>
  <c r="X12" i="1"/>
  <c r="Z13" i="1" s="1"/>
  <c r="L10" i="1"/>
  <c r="M10" i="1" s="1"/>
  <c r="R2" i="1"/>
  <c r="X8" i="1"/>
  <c r="X3" i="1"/>
  <c r="X7" i="1"/>
  <c r="X11" i="1"/>
  <c r="R3" i="1"/>
  <c r="R11" i="1"/>
  <c r="L12" i="1"/>
  <c r="N13" i="1" s="1"/>
  <c r="L8" i="1"/>
  <c r="L4" i="1"/>
  <c r="X5" i="1"/>
  <c r="X9" i="1"/>
  <c r="R7" i="1"/>
  <c r="L11" i="1"/>
  <c r="M7" i="1"/>
  <c r="Y7" i="1"/>
  <c r="Y3" i="1"/>
  <c r="S3" i="1"/>
  <c r="S12" i="1" l="1"/>
  <c r="S6" i="1"/>
  <c r="T6" i="1" s="1"/>
  <c r="Z2" i="1"/>
  <c r="T12" i="1"/>
  <c r="Y6" i="1"/>
  <c r="Z6" i="1" s="1"/>
  <c r="M6" i="1"/>
  <c r="N6" i="1" s="1"/>
  <c r="M9" i="1"/>
  <c r="N9" i="1" s="1"/>
  <c r="Y4" i="1"/>
  <c r="Z4" i="1" s="1"/>
  <c r="S5" i="1"/>
  <c r="T5" i="1" s="1"/>
  <c r="S11" i="1"/>
  <c r="T11" i="1" s="1"/>
  <c r="S9" i="1"/>
  <c r="T9" i="1" s="1"/>
  <c r="Y5" i="1"/>
  <c r="Z5" i="1" s="1"/>
  <c r="M2" i="1"/>
  <c r="N2" i="1" s="1"/>
  <c r="S2" i="1"/>
  <c r="T2" i="1" s="1"/>
  <c r="S4" i="1"/>
  <c r="T4" i="1" s="1"/>
  <c r="M5" i="1"/>
  <c r="N5" i="1" s="1"/>
  <c r="S10" i="1"/>
  <c r="T10" i="1" s="1"/>
  <c r="J5" i="1"/>
  <c r="K5" i="1" s="1"/>
  <c r="J9" i="1"/>
  <c r="K9" i="1" s="1"/>
  <c r="M8" i="1"/>
  <c r="N8" i="1" s="1"/>
  <c r="Y12" i="1"/>
  <c r="Z12" i="1" s="1"/>
  <c r="S8" i="1"/>
  <c r="T8" i="1" s="1"/>
  <c r="Y8" i="1"/>
  <c r="Z8" i="1" s="1"/>
  <c r="Y10" i="1"/>
  <c r="Z10" i="1" s="1"/>
  <c r="Z9" i="1"/>
  <c r="Z7" i="1"/>
  <c r="J6" i="1"/>
  <c r="K6" i="1" s="1"/>
  <c r="J4" i="1"/>
  <c r="K4" i="1" s="1"/>
  <c r="T3" i="1"/>
  <c r="J10" i="1"/>
  <c r="K10" i="1" s="1"/>
  <c r="Z3" i="1"/>
  <c r="Y11" i="1"/>
  <c r="M4" i="1"/>
  <c r="N4" i="1" s="1"/>
  <c r="J3" i="1"/>
  <c r="K3" i="1" s="1"/>
  <c r="M12" i="1"/>
  <c r="N12" i="1" s="1"/>
  <c r="J12" i="1"/>
  <c r="K12" i="1" s="1"/>
  <c r="M11" i="1"/>
  <c r="N11" i="1" s="1"/>
  <c r="N10" i="1"/>
  <c r="N7" i="1"/>
  <c r="J7" i="1"/>
  <c r="K7" i="1" s="1"/>
  <c r="S7" i="1"/>
  <c r="J2" i="1"/>
  <c r="K2" i="1" s="1"/>
  <c r="J8" i="1"/>
  <c r="K8" i="1" s="1"/>
  <c r="J11" i="1"/>
  <c r="K11" i="1" s="1"/>
  <c r="M3" i="1"/>
  <c r="T7" i="1" l="1"/>
  <c r="U78" i="1" s="1"/>
  <c r="V78" i="1" s="1"/>
  <c r="W78" i="1" s="1"/>
  <c r="Z11" i="1"/>
  <c r="AA185" i="1" s="1"/>
  <c r="AB185" i="1" s="1"/>
  <c r="AC185" i="1" s="1"/>
  <c r="B16" i="1"/>
  <c r="N3" i="1"/>
  <c r="O183" i="1" s="1"/>
  <c r="P183" i="1" s="1"/>
  <c r="Q183" i="1" s="1"/>
  <c r="U163" i="1" l="1"/>
  <c r="V163" i="1" s="1"/>
  <c r="W163" i="1" s="1"/>
  <c r="AA94" i="1"/>
  <c r="AB94" i="1" s="1"/>
  <c r="AC94" i="1" s="1"/>
  <c r="AA38" i="1"/>
  <c r="AB38" i="1" s="1"/>
  <c r="AC38" i="1" s="1"/>
  <c r="AA223" i="1"/>
  <c r="AB223" i="1" s="1"/>
  <c r="AC223" i="1" s="1"/>
  <c r="AA43" i="1"/>
  <c r="AB43" i="1" s="1"/>
  <c r="AC43" i="1" s="1"/>
  <c r="AA110" i="1"/>
  <c r="AB110" i="1" s="1"/>
  <c r="AC110" i="1" s="1"/>
  <c r="AA160" i="1"/>
  <c r="AB160" i="1" s="1"/>
  <c r="AC160" i="1" s="1"/>
  <c r="AA183" i="1"/>
  <c r="AB183" i="1" s="1"/>
  <c r="AC183" i="1" s="1"/>
  <c r="AA74" i="1"/>
  <c r="AB74" i="1" s="1"/>
  <c r="AC74" i="1" s="1"/>
  <c r="AA75" i="1"/>
  <c r="AB75" i="1" s="1"/>
  <c r="AC75" i="1" s="1"/>
  <c r="AA151" i="1"/>
  <c r="AB151" i="1" s="1"/>
  <c r="AC151" i="1" s="1"/>
  <c r="AA33" i="1"/>
  <c r="AB33" i="1" s="1"/>
  <c r="AC33" i="1" s="1"/>
  <c r="AA146" i="1"/>
  <c r="AB146" i="1" s="1"/>
  <c r="AC146" i="1" s="1"/>
  <c r="AA191" i="1"/>
  <c r="AB191" i="1" s="1"/>
  <c r="AC191" i="1" s="1"/>
  <c r="AA46" i="1"/>
  <c r="AB46" i="1" s="1"/>
  <c r="AC46" i="1" s="1"/>
  <c r="AA57" i="1"/>
  <c r="AB57" i="1" s="1"/>
  <c r="AC57" i="1" s="1"/>
  <c r="AA211" i="1"/>
  <c r="AB211" i="1" s="1"/>
  <c r="AC211" i="1" s="1"/>
  <c r="AA192" i="1"/>
  <c r="AB192" i="1" s="1"/>
  <c r="AC192" i="1" s="1"/>
  <c r="AA176" i="1"/>
  <c r="AB176" i="1" s="1"/>
  <c r="AC176" i="1" s="1"/>
  <c r="AA137" i="1"/>
  <c r="AB137" i="1" s="1"/>
  <c r="AC137" i="1" s="1"/>
  <c r="AA14" i="1"/>
  <c r="AB14" i="1" s="1"/>
  <c r="AC14" i="1" s="1"/>
  <c r="AA50" i="1"/>
  <c r="AB50" i="1" s="1"/>
  <c r="AC50" i="1" s="1"/>
  <c r="AA91" i="1"/>
  <c r="AB91" i="1" s="1"/>
  <c r="AC91" i="1" s="1"/>
  <c r="AA31" i="1"/>
  <c r="AB31" i="1" s="1"/>
  <c r="AC31" i="1" s="1"/>
  <c r="AA200" i="1"/>
  <c r="AB200" i="1" s="1"/>
  <c r="AC200" i="1" s="1"/>
  <c r="AA220" i="1"/>
  <c r="AB220" i="1" s="1"/>
  <c r="AC220" i="1" s="1"/>
  <c r="AA186" i="1"/>
  <c r="AB186" i="1" s="1"/>
  <c r="AC186" i="1" s="1"/>
  <c r="AA129" i="1"/>
  <c r="AB129" i="1" s="1"/>
  <c r="AC129" i="1" s="1"/>
  <c r="AA76" i="1"/>
  <c r="AB76" i="1" s="1"/>
  <c r="AC76" i="1" s="1"/>
  <c r="AA219" i="1"/>
  <c r="AB219" i="1" s="1"/>
  <c r="AC219" i="1" s="1"/>
  <c r="AA190" i="1"/>
  <c r="AB190" i="1" s="1"/>
  <c r="AC190" i="1" s="1"/>
  <c r="AA213" i="1"/>
  <c r="AB213" i="1" s="1"/>
  <c r="AC213" i="1" s="1"/>
  <c r="AA62" i="1"/>
  <c r="AB62" i="1" s="1"/>
  <c r="AC62" i="1" s="1"/>
  <c r="AA102" i="1"/>
  <c r="AB102" i="1" s="1"/>
  <c r="AC102" i="1" s="1"/>
  <c r="AA107" i="1"/>
  <c r="AB107" i="1" s="1"/>
  <c r="AC107" i="1" s="1"/>
  <c r="AA81" i="1"/>
  <c r="AB81" i="1" s="1"/>
  <c r="AC81" i="1" s="1"/>
  <c r="AA23" i="1"/>
  <c r="AB23" i="1" s="1"/>
  <c r="AC23" i="1" s="1"/>
  <c r="AA114" i="1"/>
  <c r="AB114" i="1" s="1"/>
  <c r="AC114" i="1" s="1"/>
  <c r="AA144" i="1"/>
  <c r="AB144" i="1" s="1"/>
  <c r="AC144" i="1" s="1"/>
  <c r="AA100" i="1"/>
  <c r="AB100" i="1" s="1"/>
  <c r="AC100" i="1" s="1"/>
  <c r="AA149" i="1"/>
  <c r="AB149" i="1" s="1"/>
  <c r="AC149" i="1" s="1"/>
  <c r="AA148" i="1"/>
  <c r="AB148" i="1" s="1"/>
  <c r="AC148" i="1" s="1"/>
  <c r="AA181" i="1"/>
  <c r="AB181" i="1" s="1"/>
  <c r="AC181" i="1" s="1"/>
  <c r="AA96" i="1"/>
  <c r="AB96" i="1" s="1"/>
  <c r="AC96" i="1" s="1"/>
  <c r="AA115" i="1"/>
  <c r="AB115" i="1" s="1"/>
  <c r="AC115" i="1" s="1"/>
  <c r="AA73" i="1"/>
  <c r="AB73" i="1" s="1"/>
  <c r="AC73" i="1" s="1"/>
  <c r="AA30" i="1"/>
  <c r="AB30" i="1" s="1"/>
  <c r="AC30" i="1" s="1"/>
  <c r="AA109" i="1"/>
  <c r="AB109" i="1" s="1"/>
  <c r="AC109" i="1" s="1"/>
  <c r="AA24" i="1"/>
  <c r="AB24" i="1" s="1"/>
  <c r="AC24" i="1" s="1"/>
  <c r="AA92" i="1"/>
  <c r="AB92" i="1" s="1"/>
  <c r="AC92" i="1" s="1"/>
  <c r="AA175" i="1"/>
  <c r="AB175" i="1" s="1"/>
  <c r="AC175" i="1" s="1"/>
  <c r="AA202" i="1"/>
  <c r="AB202" i="1" s="1"/>
  <c r="AC202" i="1" s="1"/>
  <c r="AA172" i="1"/>
  <c r="AB172" i="1" s="1"/>
  <c r="AC172" i="1" s="1"/>
  <c r="AA90" i="1"/>
  <c r="AB90" i="1" s="1"/>
  <c r="AC90" i="1" s="1"/>
  <c r="AA99" i="1"/>
  <c r="AB99" i="1" s="1"/>
  <c r="AC99" i="1" s="1"/>
  <c r="AA132" i="1"/>
  <c r="AB132" i="1" s="1"/>
  <c r="AC132" i="1" s="1"/>
  <c r="AA37" i="1"/>
  <c r="AB37" i="1" s="1"/>
  <c r="AC37" i="1" s="1"/>
  <c r="AA207" i="1"/>
  <c r="AB207" i="1" s="1"/>
  <c r="AC207" i="1" s="1"/>
  <c r="AA60" i="1"/>
  <c r="AB60" i="1" s="1"/>
  <c r="AC60" i="1" s="1"/>
  <c r="AA17" i="1"/>
  <c r="AB17" i="1" s="1"/>
  <c r="AC17" i="1" s="1"/>
  <c r="AA171" i="1"/>
  <c r="AB171" i="1" s="1"/>
  <c r="AC171" i="1" s="1"/>
  <c r="AA35" i="1"/>
  <c r="AB35" i="1" s="1"/>
  <c r="AC35" i="1" s="1"/>
  <c r="AA180" i="1"/>
  <c r="AB180" i="1" s="1"/>
  <c r="AC180" i="1" s="1"/>
  <c r="AA168" i="1"/>
  <c r="AB168" i="1" s="1"/>
  <c r="AC168" i="1" s="1"/>
  <c r="AA198" i="1"/>
  <c r="AB198" i="1" s="1"/>
  <c r="AC198" i="1" s="1"/>
  <c r="AA138" i="1"/>
  <c r="AB138" i="1" s="1"/>
  <c r="AC138" i="1" s="1"/>
  <c r="AA48" i="1"/>
  <c r="AB48" i="1" s="1"/>
  <c r="AC48" i="1" s="1"/>
  <c r="AA161" i="1"/>
  <c r="AB161" i="1" s="1"/>
  <c r="AC161" i="1" s="1"/>
  <c r="AA173" i="1"/>
  <c r="AB173" i="1" s="1"/>
  <c r="AC173" i="1" s="1"/>
  <c r="AA72" i="1"/>
  <c r="AB72" i="1" s="1"/>
  <c r="AC72" i="1" s="1"/>
  <c r="AA41" i="1"/>
  <c r="AB41" i="1" s="1"/>
  <c r="AC41" i="1" s="1"/>
  <c r="AA196" i="1"/>
  <c r="AB196" i="1" s="1"/>
  <c r="AC196" i="1" s="1"/>
  <c r="AA80" i="1"/>
  <c r="AB80" i="1" s="1"/>
  <c r="AC80" i="1" s="1"/>
  <c r="AA130" i="1"/>
  <c r="AB130" i="1" s="1"/>
  <c r="AC130" i="1" s="1"/>
  <c r="AA143" i="1"/>
  <c r="AB143" i="1" s="1"/>
  <c r="AC143" i="1" s="1"/>
  <c r="AA116" i="1"/>
  <c r="AB116" i="1" s="1"/>
  <c r="AC116" i="1" s="1"/>
  <c r="AA141" i="1"/>
  <c r="AB141" i="1" s="1"/>
  <c r="AC141" i="1" s="1"/>
  <c r="AA70" i="1"/>
  <c r="AB70" i="1" s="1"/>
  <c r="AC70" i="1" s="1"/>
  <c r="AA131" i="1"/>
  <c r="AB131" i="1" s="1"/>
  <c r="AC131" i="1" s="1"/>
  <c r="AA19" i="1"/>
  <c r="AB19" i="1" s="1"/>
  <c r="AC19" i="1" s="1"/>
  <c r="AA184" i="1"/>
  <c r="AB184" i="1" s="1"/>
  <c r="AC184" i="1" s="1"/>
  <c r="AA182" i="1"/>
  <c r="AB182" i="1" s="1"/>
  <c r="AC182" i="1" s="1"/>
  <c r="AA40" i="1"/>
  <c r="AB40" i="1" s="1"/>
  <c r="AC40" i="1" s="1"/>
  <c r="AA147" i="1"/>
  <c r="AB147" i="1" s="1"/>
  <c r="AC147" i="1" s="1"/>
  <c r="AA140" i="1"/>
  <c r="AB140" i="1" s="1"/>
  <c r="AC140" i="1" s="1"/>
  <c r="AA52" i="1"/>
  <c r="AB52" i="1" s="1"/>
  <c r="AC52" i="1" s="1"/>
  <c r="AA93" i="1"/>
  <c r="AB93" i="1" s="1"/>
  <c r="AC93" i="1" s="1"/>
  <c r="AA159" i="1"/>
  <c r="AB159" i="1" s="1"/>
  <c r="AC159" i="1" s="1"/>
  <c r="AA61" i="1"/>
  <c r="AB61" i="1" s="1"/>
  <c r="AC61" i="1" s="1"/>
  <c r="AA120" i="1"/>
  <c r="AB120" i="1" s="1"/>
  <c r="AC120" i="1" s="1"/>
  <c r="AA218" i="1"/>
  <c r="AB218" i="1" s="1"/>
  <c r="AC218" i="1" s="1"/>
  <c r="AA174" i="1"/>
  <c r="AB174" i="1" s="1"/>
  <c r="AC174" i="1" s="1"/>
  <c r="AA32" i="1"/>
  <c r="AB32" i="1" s="1"/>
  <c r="AC32" i="1" s="1"/>
  <c r="AA197" i="1"/>
  <c r="AB197" i="1" s="1"/>
  <c r="AC197" i="1" s="1"/>
  <c r="AA133" i="1"/>
  <c r="AB133" i="1" s="1"/>
  <c r="AC133" i="1" s="1"/>
  <c r="AA135" i="1"/>
  <c r="AB135" i="1" s="1"/>
  <c r="AC135" i="1" s="1"/>
  <c r="AA118" i="1"/>
  <c r="AB118" i="1" s="1"/>
  <c r="AC118" i="1" s="1"/>
  <c r="AA15" i="1"/>
  <c r="AB15" i="1" s="1"/>
  <c r="AC15" i="1" s="1"/>
  <c r="AA68" i="1"/>
  <c r="AB68" i="1" s="1"/>
  <c r="AC68" i="1" s="1"/>
  <c r="AA104" i="1"/>
  <c r="AB104" i="1" s="1"/>
  <c r="AC104" i="1" s="1"/>
  <c r="AA27" i="1"/>
  <c r="AB27" i="1" s="1"/>
  <c r="AC27" i="1" s="1"/>
  <c r="AA101" i="1"/>
  <c r="AB101" i="1" s="1"/>
  <c r="AC101" i="1" s="1"/>
  <c r="AA56" i="1"/>
  <c r="AB56" i="1" s="1"/>
  <c r="AC56" i="1" s="1"/>
  <c r="AA18" i="1"/>
  <c r="AB18" i="1" s="1"/>
  <c r="AC18" i="1" s="1"/>
  <c r="AA122" i="1"/>
  <c r="AB122" i="1" s="1"/>
  <c r="AC122" i="1" s="1"/>
  <c r="AA167" i="1"/>
  <c r="AB167" i="1" s="1"/>
  <c r="AC167" i="1" s="1"/>
  <c r="AA103" i="1"/>
  <c r="AB103" i="1" s="1"/>
  <c r="AC103" i="1" s="1"/>
  <c r="AA155" i="1"/>
  <c r="AB155" i="1" s="1"/>
  <c r="AC155" i="1" s="1"/>
  <c r="AA152" i="1"/>
  <c r="AB152" i="1" s="1"/>
  <c r="AC152" i="1" s="1"/>
  <c r="AA79" i="1"/>
  <c r="AB79" i="1" s="1"/>
  <c r="AC79" i="1" s="1"/>
  <c r="AA195" i="1"/>
  <c r="AB195" i="1" s="1"/>
  <c r="AC195" i="1" s="1"/>
  <c r="AA214" i="1"/>
  <c r="AB214" i="1" s="1"/>
  <c r="AC214" i="1" s="1"/>
  <c r="AA98" i="1"/>
  <c r="AB98" i="1" s="1"/>
  <c r="AC98" i="1" s="1"/>
  <c r="AA108" i="1"/>
  <c r="AB108" i="1" s="1"/>
  <c r="AC108" i="1" s="1"/>
  <c r="AA39" i="1"/>
  <c r="AB39" i="1" s="1"/>
  <c r="AC39" i="1" s="1"/>
  <c r="AA95" i="1"/>
  <c r="AB95" i="1" s="1"/>
  <c r="AC95" i="1" s="1"/>
  <c r="AA178" i="1"/>
  <c r="AB178" i="1" s="1"/>
  <c r="AC178" i="1" s="1"/>
  <c r="AA51" i="1"/>
  <c r="AB51" i="1" s="1"/>
  <c r="AC51" i="1" s="1"/>
  <c r="AA106" i="1"/>
  <c r="AB106" i="1" s="1"/>
  <c r="AC106" i="1" s="1"/>
  <c r="AA121" i="1"/>
  <c r="AB121" i="1" s="1"/>
  <c r="AC121" i="1" s="1"/>
  <c r="AA29" i="1"/>
  <c r="AB29" i="1" s="1"/>
  <c r="AC29" i="1" s="1"/>
  <c r="AA71" i="1"/>
  <c r="AB71" i="1" s="1"/>
  <c r="AC71" i="1" s="1"/>
  <c r="AA205" i="1"/>
  <c r="AB205" i="1" s="1"/>
  <c r="AC205" i="1" s="1"/>
  <c r="AA187" i="1"/>
  <c r="AB187" i="1" s="1"/>
  <c r="AC187" i="1" s="1"/>
  <c r="AA45" i="1"/>
  <c r="AB45" i="1" s="1"/>
  <c r="AC45" i="1" s="1"/>
  <c r="AA119" i="1"/>
  <c r="AB119" i="1" s="1"/>
  <c r="AC119" i="1" s="1"/>
  <c r="AA112" i="1"/>
  <c r="AB112" i="1" s="1"/>
  <c r="AC112" i="1" s="1"/>
  <c r="AA134" i="1"/>
  <c r="AB134" i="1" s="1"/>
  <c r="AC134" i="1" s="1"/>
  <c r="AA150" i="1"/>
  <c r="AB150" i="1" s="1"/>
  <c r="AC150" i="1" s="1"/>
  <c r="AA28" i="1"/>
  <c r="AB28" i="1" s="1"/>
  <c r="AC28" i="1" s="1"/>
  <c r="AA221" i="1"/>
  <c r="AB221" i="1" s="1"/>
  <c r="AC221" i="1" s="1"/>
  <c r="AA170" i="1"/>
  <c r="AB170" i="1" s="1"/>
  <c r="AC170" i="1" s="1"/>
  <c r="AA124" i="1"/>
  <c r="AB124" i="1" s="1"/>
  <c r="AC124" i="1" s="1"/>
  <c r="AA166" i="1"/>
  <c r="AB166" i="1" s="1"/>
  <c r="AC166" i="1" s="1"/>
  <c r="AA128" i="1"/>
  <c r="AB128" i="1" s="1"/>
  <c r="AC128" i="1" s="1"/>
  <c r="AA59" i="1"/>
  <c r="AB59" i="1" s="1"/>
  <c r="AC59" i="1" s="1"/>
  <c r="AA224" i="1"/>
  <c r="AB224" i="1" s="1"/>
  <c r="AC224" i="1" s="1"/>
  <c r="AA222" i="1"/>
  <c r="AB222" i="1" s="1"/>
  <c r="AC222" i="1" s="1"/>
  <c r="AA25" i="1"/>
  <c r="AB25" i="1" s="1"/>
  <c r="AC25" i="1" s="1"/>
  <c r="AA203" i="1"/>
  <c r="AB203" i="1" s="1"/>
  <c r="AC203" i="1" s="1"/>
  <c r="AA87" i="1"/>
  <c r="AB87" i="1" s="1"/>
  <c r="AC87" i="1" s="1"/>
  <c r="AA154" i="1"/>
  <c r="AB154" i="1" s="1"/>
  <c r="AC154" i="1" s="1"/>
  <c r="AA125" i="1"/>
  <c r="AB125" i="1" s="1"/>
  <c r="AC125" i="1" s="1"/>
  <c r="AA156" i="1"/>
  <c r="AB156" i="1" s="1"/>
  <c r="AC156" i="1" s="1"/>
  <c r="AA89" i="1"/>
  <c r="AB89" i="1" s="1"/>
  <c r="AC89" i="1" s="1"/>
  <c r="AA42" i="1"/>
  <c r="AB42" i="1" s="1"/>
  <c r="AC42" i="1" s="1"/>
  <c r="AA36" i="1"/>
  <c r="AB36" i="1" s="1"/>
  <c r="AC36" i="1" s="1"/>
  <c r="AA193" i="1"/>
  <c r="AB193" i="1" s="1"/>
  <c r="AC193" i="1" s="1"/>
  <c r="AA66" i="1"/>
  <c r="AB66" i="1" s="1"/>
  <c r="AC66" i="1" s="1"/>
  <c r="AA83" i="1"/>
  <c r="AB83" i="1" s="1"/>
  <c r="AC83" i="1" s="1"/>
  <c r="AA169" i="1"/>
  <c r="AB169" i="1" s="1"/>
  <c r="AC169" i="1" s="1"/>
  <c r="AA201" i="1"/>
  <c r="AB201" i="1" s="1"/>
  <c r="AC201" i="1" s="1"/>
  <c r="AA126" i="1"/>
  <c r="AB126" i="1" s="1"/>
  <c r="AC126" i="1" s="1"/>
  <c r="AA153" i="1"/>
  <c r="AB153" i="1" s="1"/>
  <c r="AC153" i="1" s="1"/>
  <c r="AA209" i="1"/>
  <c r="AB209" i="1" s="1"/>
  <c r="AC209" i="1" s="1"/>
  <c r="AA97" i="1"/>
  <c r="AB97" i="1" s="1"/>
  <c r="AC97" i="1" s="1"/>
  <c r="AA164" i="1"/>
  <c r="AB164" i="1" s="1"/>
  <c r="AC164" i="1" s="1"/>
  <c r="AA139" i="1"/>
  <c r="AB139" i="1" s="1"/>
  <c r="AC139" i="1" s="1"/>
  <c r="AA157" i="1"/>
  <c r="AB157" i="1" s="1"/>
  <c r="AC157" i="1" s="1"/>
  <c r="AA111" i="1"/>
  <c r="AB111" i="1" s="1"/>
  <c r="AC111" i="1" s="1"/>
  <c r="AA86" i="1"/>
  <c r="AB86" i="1" s="1"/>
  <c r="AC86" i="1" s="1"/>
  <c r="AA85" i="1"/>
  <c r="AB85" i="1" s="1"/>
  <c r="AC85" i="1" s="1"/>
  <c r="AA117" i="1"/>
  <c r="AB117" i="1" s="1"/>
  <c r="AC117" i="1" s="1"/>
  <c r="AA69" i="1"/>
  <c r="AB69" i="1" s="1"/>
  <c r="AC69" i="1" s="1"/>
  <c r="AA123" i="1"/>
  <c r="AB123" i="1" s="1"/>
  <c r="AC123" i="1" s="1"/>
  <c r="AA58" i="1"/>
  <c r="AB58" i="1" s="1"/>
  <c r="AC58" i="1" s="1"/>
  <c r="AA77" i="1"/>
  <c r="AB77" i="1" s="1"/>
  <c r="AC77" i="1" s="1"/>
  <c r="AA105" i="1"/>
  <c r="AB105" i="1" s="1"/>
  <c r="AC105" i="1" s="1"/>
  <c r="AA163" i="1"/>
  <c r="AB163" i="1" s="1"/>
  <c r="AC163" i="1" s="1"/>
  <c r="AA64" i="1"/>
  <c r="AB64" i="1" s="1"/>
  <c r="AC64" i="1" s="1"/>
  <c r="AA26" i="1"/>
  <c r="AB26" i="1" s="1"/>
  <c r="AC26" i="1" s="1"/>
  <c r="AA158" i="1"/>
  <c r="AB158" i="1" s="1"/>
  <c r="AC158" i="1" s="1"/>
  <c r="AA215" i="1"/>
  <c r="AB215" i="1" s="1"/>
  <c r="AC215" i="1" s="1"/>
  <c r="AA204" i="1"/>
  <c r="AB204" i="1" s="1"/>
  <c r="AC204" i="1" s="1"/>
  <c r="AA65" i="1"/>
  <c r="AB65" i="1" s="1"/>
  <c r="AC65" i="1" s="1"/>
  <c r="AA208" i="1"/>
  <c r="AB208" i="1" s="1"/>
  <c r="AC208" i="1" s="1"/>
  <c r="AA142" i="1"/>
  <c r="AB142" i="1" s="1"/>
  <c r="AC142" i="1" s="1"/>
  <c r="AA127" i="1"/>
  <c r="AB127" i="1" s="1"/>
  <c r="AC127" i="1" s="1"/>
  <c r="AA177" i="1"/>
  <c r="AB177" i="1" s="1"/>
  <c r="AC177" i="1" s="1"/>
  <c r="AA55" i="1"/>
  <c r="AB55" i="1" s="1"/>
  <c r="AC55" i="1" s="1"/>
  <c r="AA113" i="1"/>
  <c r="AB113" i="1" s="1"/>
  <c r="AC113" i="1" s="1"/>
  <c r="AA194" i="1"/>
  <c r="AB194" i="1" s="1"/>
  <c r="AC194" i="1" s="1"/>
  <c r="AA67" i="1"/>
  <c r="AB67" i="1" s="1"/>
  <c r="AC67" i="1" s="1"/>
  <c r="AA212" i="1"/>
  <c r="AB212" i="1" s="1"/>
  <c r="AC212" i="1" s="1"/>
  <c r="AA82" i="1"/>
  <c r="AB82" i="1" s="1"/>
  <c r="AC82" i="1" s="1"/>
  <c r="AA63" i="1"/>
  <c r="AB63" i="1" s="1"/>
  <c r="AC63" i="1" s="1"/>
  <c r="AA188" i="1"/>
  <c r="AB188" i="1" s="1"/>
  <c r="AC188" i="1" s="1"/>
  <c r="AA21" i="1"/>
  <c r="AB21" i="1" s="1"/>
  <c r="AC21" i="1" s="1"/>
  <c r="AA47" i="1"/>
  <c r="AB47" i="1" s="1"/>
  <c r="AC47" i="1" s="1"/>
  <c r="AA136" i="1"/>
  <c r="AB136" i="1" s="1"/>
  <c r="AC136" i="1" s="1"/>
  <c r="AA44" i="1"/>
  <c r="AB44" i="1" s="1"/>
  <c r="AC44" i="1" s="1"/>
  <c r="AA34" i="1"/>
  <c r="AB34" i="1" s="1"/>
  <c r="AC34" i="1" s="1"/>
  <c r="AA210" i="1"/>
  <c r="AB210" i="1" s="1"/>
  <c r="AC210" i="1" s="1"/>
  <c r="AA216" i="1"/>
  <c r="AB216" i="1" s="1"/>
  <c r="AC216" i="1" s="1"/>
  <c r="AA54" i="1"/>
  <c r="AB54" i="1" s="1"/>
  <c r="AC54" i="1" s="1"/>
  <c r="AA16" i="1"/>
  <c r="AB16" i="1" s="1"/>
  <c r="AC16" i="1" s="1"/>
  <c r="AA217" i="1"/>
  <c r="AB217" i="1" s="1"/>
  <c r="AC217" i="1" s="1"/>
  <c r="AA84" i="1"/>
  <c r="AB84" i="1" s="1"/>
  <c r="AC84" i="1" s="1"/>
  <c r="AA179" i="1"/>
  <c r="AB179" i="1" s="1"/>
  <c r="AC179" i="1" s="1"/>
  <c r="AA165" i="1"/>
  <c r="AB165" i="1" s="1"/>
  <c r="AC165" i="1" s="1"/>
  <c r="AA199" i="1"/>
  <c r="AB199" i="1" s="1"/>
  <c r="AC199" i="1" s="1"/>
  <c r="AA88" i="1"/>
  <c r="AB88" i="1" s="1"/>
  <c r="AC88" i="1" s="1"/>
  <c r="AA145" i="1"/>
  <c r="AB145" i="1" s="1"/>
  <c r="AC145" i="1" s="1"/>
  <c r="AA20" i="1"/>
  <c r="AB20" i="1" s="1"/>
  <c r="AC20" i="1" s="1"/>
  <c r="AA206" i="1"/>
  <c r="AB206" i="1" s="1"/>
  <c r="AC206" i="1" s="1"/>
  <c r="AA49" i="1"/>
  <c r="AB49" i="1" s="1"/>
  <c r="AC49" i="1" s="1"/>
  <c r="AA22" i="1"/>
  <c r="AB22" i="1" s="1"/>
  <c r="AC22" i="1" s="1"/>
  <c r="AA162" i="1"/>
  <c r="AB162" i="1" s="1"/>
  <c r="AC162" i="1" s="1"/>
  <c r="AA189" i="1"/>
  <c r="AB189" i="1" s="1"/>
  <c r="AC189" i="1" s="1"/>
  <c r="AA53" i="1"/>
  <c r="AB53" i="1" s="1"/>
  <c r="AC53" i="1" s="1"/>
  <c r="AA78" i="1"/>
  <c r="AB78" i="1" s="1"/>
  <c r="AC78" i="1" s="1"/>
  <c r="U200" i="1"/>
  <c r="V200" i="1" s="1"/>
  <c r="W200" i="1" s="1"/>
  <c r="U104" i="1"/>
  <c r="V104" i="1" s="1"/>
  <c r="W104" i="1" s="1"/>
  <c r="U14" i="1"/>
  <c r="V14" i="1" s="1"/>
  <c r="W14" i="1" s="1"/>
  <c r="U179" i="1"/>
  <c r="V179" i="1" s="1"/>
  <c r="W179" i="1" s="1"/>
  <c r="U222" i="1"/>
  <c r="V222" i="1" s="1"/>
  <c r="W222" i="1" s="1"/>
  <c r="U70" i="1"/>
  <c r="V70" i="1" s="1"/>
  <c r="W70" i="1" s="1"/>
  <c r="U91" i="1"/>
  <c r="V91" i="1" s="1"/>
  <c r="W91" i="1" s="1"/>
  <c r="U97" i="1"/>
  <c r="V97" i="1" s="1"/>
  <c r="W97" i="1" s="1"/>
  <c r="U128" i="1"/>
  <c r="V128" i="1" s="1"/>
  <c r="W128" i="1" s="1"/>
  <c r="U37" i="1"/>
  <c r="V37" i="1" s="1"/>
  <c r="W37" i="1" s="1"/>
  <c r="U95" i="1"/>
  <c r="V95" i="1" s="1"/>
  <c r="W95" i="1" s="1"/>
  <c r="U34" i="1"/>
  <c r="V34" i="1" s="1"/>
  <c r="W34" i="1" s="1"/>
  <c r="U157" i="1"/>
  <c r="V157" i="1" s="1"/>
  <c r="W157" i="1" s="1"/>
  <c r="U112" i="1"/>
  <c r="V112" i="1" s="1"/>
  <c r="W112" i="1" s="1"/>
  <c r="U100" i="1"/>
  <c r="V100" i="1" s="1"/>
  <c r="W100" i="1" s="1"/>
  <c r="U166" i="1"/>
  <c r="V166" i="1" s="1"/>
  <c r="W166" i="1" s="1"/>
  <c r="U113" i="1"/>
  <c r="V113" i="1" s="1"/>
  <c r="W113" i="1" s="1"/>
  <c r="U137" i="1"/>
  <c r="V137" i="1" s="1"/>
  <c r="W137" i="1" s="1"/>
  <c r="U92" i="1"/>
  <c r="V92" i="1" s="1"/>
  <c r="W92" i="1" s="1"/>
  <c r="U55" i="1"/>
  <c r="V55" i="1" s="1"/>
  <c r="W55" i="1" s="1"/>
  <c r="U81" i="1"/>
  <c r="V81" i="1" s="1"/>
  <c r="W81" i="1" s="1"/>
  <c r="U201" i="1"/>
  <c r="V201" i="1" s="1"/>
  <c r="W201" i="1" s="1"/>
  <c r="U130" i="1"/>
  <c r="V130" i="1" s="1"/>
  <c r="W130" i="1" s="1"/>
  <c r="U108" i="1"/>
  <c r="V108" i="1" s="1"/>
  <c r="W108" i="1" s="1"/>
  <c r="U151" i="1"/>
  <c r="V151" i="1" s="1"/>
  <c r="W151" i="1" s="1"/>
  <c r="U18" i="1"/>
  <c r="V18" i="1" s="1"/>
  <c r="W18" i="1" s="1"/>
  <c r="U49" i="1"/>
  <c r="V49" i="1" s="1"/>
  <c r="W49" i="1" s="1"/>
  <c r="U41" i="1"/>
  <c r="V41" i="1" s="1"/>
  <c r="W41" i="1" s="1"/>
  <c r="U42" i="1"/>
  <c r="V42" i="1" s="1"/>
  <c r="W42" i="1" s="1"/>
  <c r="U32" i="1"/>
  <c r="V32" i="1" s="1"/>
  <c r="W32" i="1" s="1"/>
  <c r="U39" i="1"/>
  <c r="V39" i="1" s="1"/>
  <c r="W39" i="1" s="1"/>
  <c r="U33" i="1"/>
  <c r="V33" i="1" s="1"/>
  <c r="W33" i="1" s="1"/>
  <c r="U135" i="1"/>
  <c r="V135" i="1" s="1"/>
  <c r="W135" i="1" s="1"/>
  <c r="U139" i="1"/>
  <c r="V139" i="1" s="1"/>
  <c r="W139" i="1" s="1"/>
  <c r="U115" i="1"/>
  <c r="V115" i="1" s="1"/>
  <c r="W115" i="1" s="1"/>
  <c r="U114" i="1"/>
  <c r="V114" i="1" s="1"/>
  <c r="W114" i="1" s="1"/>
  <c r="U149" i="1"/>
  <c r="V149" i="1" s="1"/>
  <c r="W149" i="1" s="1"/>
  <c r="U31" i="1"/>
  <c r="V31" i="1" s="1"/>
  <c r="W31" i="1" s="1"/>
  <c r="U83" i="1"/>
  <c r="V83" i="1" s="1"/>
  <c r="W83" i="1" s="1"/>
  <c r="U211" i="1"/>
  <c r="V211" i="1" s="1"/>
  <c r="W211" i="1" s="1"/>
  <c r="U99" i="1"/>
  <c r="V99" i="1" s="1"/>
  <c r="W99" i="1" s="1"/>
  <c r="U182" i="1"/>
  <c r="V182" i="1" s="1"/>
  <c r="W182" i="1" s="1"/>
  <c r="U118" i="1"/>
  <c r="V118" i="1" s="1"/>
  <c r="W118" i="1" s="1"/>
  <c r="U127" i="1"/>
  <c r="V127" i="1" s="1"/>
  <c r="W127" i="1" s="1"/>
  <c r="U196" i="1"/>
  <c r="V196" i="1" s="1"/>
  <c r="W196" i="1" s="1"/>
  <c r="U184" i="1"/>
  <c r="V184" i="1" s="1"/>
  <c r="W184" i="1" s="1"/>
  <c r="U188" i="1"/>
  <c r="V188" i="1" s="1"/>
  <c r="W188" i="1" s="1"/>
  <c r="U35" i="1"/>
  <c r="V35" i="1" s="1"/>
  <c r="W35" i="1" s="1"/>
  <c r="U76" i="1"/>
  <c r="V76" i="1" s="1"/>
  <c r="W76" i="1" s="1"/>
  <c r="U87" i="1"/>
  <c r="V87" i="1" s="1"/>
  <c r="W87" i="1" s="1"/>
  <c r="U40" i="1"/>
  <c r="V40" i="1" s="1"/>
  <c r="W40" i="1" s="1"/>
  <c r="U175" i="1"/>
  <c r="V175" i="1" s="1"/>
  <c r="W175" i="1" s="1"/>
  <c r="U176" i="1"/>
  <c r="V176" i="1" s="1"/>
  <c r="W176" i="1" s="1"/>
  <c r="U72" i="1"/>
  <c r="V72" i="1" s="1"/>
  <c r="W72" i="1" s="1"/>
  <c r="U192" i="1"/>
  <c r="V192" i="1" s="1"/>
  <c r="W192" i="1" s="1"/>
  <c r="U190" i="1"/>
  <c r="V190" i="1" s="1"/>
  <c r="W190" i="1" s="1"/>
  <c r="U164" i="1"/>
  <c r="V164" i="1" s="1"/>
  <c r="W164" i="1" s="1"/>
  <c r="U146" i="1"/>
  <c r="V146" i="1" s="1"/>
  <c r="W146" i="1" s="1"/>
  <c r="U160" i="1"/>
  <c r="V160" i="1" s="1"/>
  <c r="W160" i="1" s="1"/>
  <c r="U173" i="1"/>
  <c r="V173" i="1" s="1"/>
  <c r="W173" i="1" s="1"/>
  <c r="U84" i="1"/>
  <c r="V84" i="1" s="1"/>
  <c r="W84" i="1" s="1"/>
  <c r="U162" i="1"/>
  <c r="V162" i="1" s="1"/>
  <c r="W162" i="1" s="1"/>
  <c r="U161" i="1"/>
  <c r="V161" i="1" s="1"/>
  <c r="W161" i="1" s="1"/>
  <c r="U167" i="1"/>
  <c r="V167" i="1" s="1"/>
  <c r="W167" i="1" s="1"/>
  <c r="U153" i="1"/>
  <c r="V153" i="1" s="1"/>
  <c r="W153" i="1" s="1"/>
  <c r="U140" i="1"/>
  <c r="V140" i="1" s="1"/>
  <c r="W140" i="1" s="1"/>
  <c r="U141" i="1"/>
  <c r="V141" i="1" s="1"/>
  <c r="W141" i="1" s="1"/>
  <c r="U82" i="1"/>
  <c r="V82" i="1" s="1"/>
  <c r="W82" i="1" s="1"/>
  <c r="U202" i="1"/>
  <c r="V202" i="1" s="1"/>
  <c r="W202" i="1" s="1"/>
  <c r="U181" i="1"/>
  <c r="V181" i="1" s="1"/>
  <c r="W181" i="1" s="1"/>
  <c r="U51" i="1"/>
  <c r="V51" i="1" s="1"/>
  <c r="W51" i="1" s="1"/>
  <c r="U121" i="1"/>
  <c r="V121" i="1" s="1"/>
  <c r="W121" i="1" s="1"/>
  <c r="U154" i="1"/>
  <c r="V154" i="1" s="1"/>
  <c r="W154" i="1" s="1"/>
  <c r="U219" i="1"/>
  <c r="V219" i="1" s="1"/>
  <c r="W219" i="1" s="1"/>
  <c r="U77" i="1"/>
  <c r="V77" i="1" s="1"/>
  <c r="W77" i="1" s="1"/>
  <c r="U30" i="1"/>
  <c r="V30" i="1" s="1"/>
  <c r="W30" i="1" s="1"/>
  <c r="U204" i="1"/>
  <c r="V204" i="1" s="1"/>
  <c r="W204" i="1" s="1"/>
  <c r="U156" i="1"/>
  <c r="V156" i="1" s="1"/>
  <c r="W156" i="1" s="1"/>
  <c r="U63" i="1"/>
  <c r="V63" i="1" s="1"/>
  <c r="W63" i="1" s="1"/>
  <c r="U21" i="1"/>
  <c r="V21" i="1" s="1"/>
  <c r="W21" i="1" s="1"/>
  <c r="U189" i="1"/>
  <c r="V189" i="1" s="1"/>
  <c r="W189" i="1" s="1"/>
  <c r="U69" i="1"/>
  <c r="V69" i="1" s="1"/>
  <c r="W69" i="1" s="1"/>
  <c r="U223" i="1"/>
  <c r="V223" i="1" s="1"/>
  <c r="W223" i="1" s="1"/>
  <c r="U126" i="1"/>
  <c r="V126" i="1" s="1"/>
  <c r="W126" i="1" s="1"/>
  <c r="U206" i="1"/>
  <c r="V206" i="1" s="1"/>
  <c r="W206" i="1" s="1"/>
  <c r="U88" i="1"/>
  <c r="V88" i="1" s="1"/>
  <c r="W88" i="1" s="1"/>
  <c r="U25" i="1"/>
  <c r="V25" i="1" s="1"/>
  <c r="W25" i="1" s="1"/>
  <c r="U145" i="1"/>
  <c r="V145" i="1" s="1"/>
  <c r="W145" i="1" s="1"/>
  <c r="U44" i="1"/>
  <c r="V44" i="1" s="1"/>
  <c r="W44" i="1" s="1"/>
  <c r="U142" i="1"/>
  <c r="V142" i="1" s="1"/>
  <c r="W142" i="1" s="1"/>
  <c r="U28" i="1"/>
  <c r="V28" i="1" s="1"/>
  <c r="W28" i="1" s="1"/>
  <c r="U86" i="1"/>
  <c r="V86" i="1" s="1"/>
  <c r="W86" i="1" s="1"/>
  <c r="U66" i="1"/>
  <c r="V66" i="1" s="1"/>
  <c r="W66" i="1" s="1"/>
  <c r="U138" i="1"/>
  <c r="V138" i="1" s="1"/>
  <c r="W138" i="1" s="1"/>
  <c r="U71" i="1"/>
  <c r="V71" i="1" s="1"/>
  <c r="W71" i="1" s="1"/>
  <c r="U85" i="1"/>
  <c r="V85" i="1" s="1"/>
  <c r="W85" i="1" s="1"/>
  <c r="U185" i="1"/>
  <c r="V185" i="1" s="1"/>
  <c r="W185" i="1" s="1"/>
  <c r="U148" i="1"/>
  <c r="V148" i="1" s="1"/>
  <c r="W148" i="1" s="1"/>
  <c r="U117" i="1"/>
  <c r="V117" i="1" s="1"/>
  <c r="W117" i="1" s="1"/>
  <c r="U61" i="1"/>
  <c r="V61" i="1" s="1"/>
  <c r="W61" i="1" s="1"/>
  <c r="U106" i="1"/>
  <c r="V106" i="1" s="1"/>
  <c r="W106" i="1" s="1"/>
  <c r="U165" i="1"/>
  <c r="V165" i="1" s="1"/>
  <c r="W165" i="1" s="1"/>
  <c r="U144" i="1"/>
  <c r="V144" i="1" s="1"/>
  <c r="W144" i="1" s="1"/>
  <c r="U45" i="1"/>
  <c r="V45" i="1" s="1"/>
  <c r="W45" i="1" s="1"/>
  <c r="U36" i="1"/>
  <c r="V36" i="1" s="1"/>
  <c r="W36" i="1" s="1"/>
  <c r="U131" i="1"/>
  <c r="V131" i="1" s="1"/>
  <c r="W131" i="1" s="1"/>
  <c r="U17" i="1"/>
  <c r="V17" i="1" s="1"/>
  <c r="W17" i="1" s="1"/>
  <c r="U93" i="1"/>
  <c r="V93" i="1" s="1"/>
  <c r="W93" i="1" s="1"/>
  <c r="U150" i="1"/>
  <c r="V150" i="1" s="1"/>
  <c r="W150" i="1" s="1"/>
  <c r="U177" i="1"/>
  <c r="V177" i="1" s="1"/>
  <c r="W177" i="1" s="1"/>
  <c r="U73" i="1"/>
  <c r="V73" i="1" s="1"/>
  <c r="W73" i="1" s="1"/>
  <c r="U168" i="1"/>
  <c r="V168" i="1" s="1"/>
  <c r="W168" i="1" s="1"/>
  <c r="U52" i="1"/>
  <c r="V52" i="1" s="1"/>
  <c r="W52" i="1" s="1"/>
  <c r="U155" i="1"/>
  <c r="V155" i="1" s="1"/>
  <c r="W155" i="1" s="1"/>
  <c r="U207" i="1"/>
  <c r="V207" i="1" s="1"/>
  <c r="W207" i="1" s="1"/>
  <c r="U136" i="1"/>
  <c r="V136" i="1" s="1"/>
  <c r="W136" i="1" s="1"/>
  <c r="U54" i="1"/>
  <c r="V54" i="1" s="1"/>
  <c r="W54" i="1" s="1"/>
  <c r="U20" i="1"/>
  <c r="V20" i="1" s="1"/>
  <c r="W20" i="1" s="1"/>
  <c r="U119" i="1"/>
  <c r="V119" i="1" s="1"/>
  <c r="W119" i="1" s="1"/>
  <c r="U59" i="1"/>
  <c r="V59" i="1" s="1"/>
  <c r="W59" i="1" s="1"/>
  <c r="U74" i="1"/>
  <c r="V74" i="1" s="1"/>
  <c r="W74" i="1" s="1"/>
  <c r="U123" i="1"/>
  <c r="V123" i="1" s="1"/>
  <c r="W123" i="1" s="1"/>
  <c r="U105" i="1"/>
  <c r="V105" i="1" s="1"/>
  <c r="W105" i="1" s="1"/>
  <c r="U170" i="1"/>
  <c r="V170" i="1" s="1"/>
  <c r="W170" i="1" s="1"/>
  <c r="U96" i="1"/>
  <c r="V96" i="1" s="1"/>
  <c r="W96" i="1" s="1"/>
  <c r="U57" i="1"/>
  <c r="V57" i="1" s="1"/>
  <c r="W57" i="1" s="1"/>
  <c r="U43" i="1"/>
  <c r="V43" i="1" s="1"/>
  <c r="W43" i="1" s="1"/>
  <c r="U62" i="1"/>
  <c r="V62" i="1" s="1"/>
  <c r="W62" i="1" s="1"/>
  <c r="U210" i="1"/>
  <c r="V210" i="1" s="1"/>
  <c r="W210" i="1" s="1"/>
  <c r="U220" i="1"/>
  <c r="V220" i="1" s="1"/>
  <c r="W220" i="1" s="1"/>
  <c r="U90" i="1"/>
  <c r="V90" i="1" s="1"/>
  <c r="W90" i="1" s="1"/>
  <c r="U171" i="1"/>
  <c r="V171" i="1" s="1"/>
  <c r="W171" i="1" s="1"/>
  <c r="U110" i="1"/>
  <c r="V110" i="1" s="1"/>
  <c r="W110" i="1" s="1"/>
  <c r="U178" i="1"/>
  <c r="V178" i="1" s="1"/>
  <c r="W178" i="1" s="1"/>
  <c r="U212" i="1"/>
  <c r="V212" i="1" s="1"/>
  <c r="W212" i="1" s="1"/>
  <c r="U47" i="1"/>
  <c r="V47" i="1" s="1"/>
  <c r="W47" i="1" s="1"/>
  <c r="U27" i="1"/>
  <c r="V27" i="1" s="1"/>
  <c r="W27" i="1" s="1"/>
  <c r="U194" i="1"/>
  <c r="V194" i="1" s="1"/>
  <c r="W194" i="1" s="1"/>
  <c r="U120" i="1"/>
  <c r="V120" i="1" s="1"/>
  <c r="W120" i="1" s="1"/>
  <c r="U68" i="1"/>
  <c r="V68" i="1" s="1"/>
  <c r="W68" i="1" s="1"/>
  <c r="U159" i="1"/>
  <c r="V159" i="1" s="1"/>
  <c r="W159" i="1" s="1"/>
  <c r="U218" i="1"/>
  <c r="V218" i="1" s="1"/>
  <c r="W218" i="1" s="1"/>
  <c r="U152" i="1"/>
  <c r="V152" i="1" s="1"/>
  <c r="W152" i="1" s="1"/>
  <c r="U65" i="1"/>
  <c r="V65" i="1" s="1"/>
  <c r="W65" i="1" s="1"/>
  <c r="U147" i="1"/>
  <c r="V147" i="1" s="1"/>
  <c r="W147" i="1" s="1"/>
  <c r="U48" i="1"/>
  <c r="V48" i="1" s="1"/>
  <c r="W48" i="1" s="1"/>
  <c r="U50" i="1"/>
  <c r="V50" i="1" s="1"/>
  <c r="W50" i="1" s="1"/>
  <c r="U19" i="1"/>
  <c r="V19" i="1" s="1"/>
  <c r="W19" i="1" s="1"/>
  <c r="U16" i="1"/>
  <c r="V16" i="1" s="1"/>
  <c r="W16" i="1" s="1"/>
  <c r="U180" i="1"/>
  <c r="V180" i="1" s="1"/>
  <c r="W180" i="1" s="1"/>
  <c r="U221" i="1"/>
  <c r="V221" i="1" s="1"/>
  <c r="W221" i="1" s="1"/>
  <c r="U133" i="1"/>
  <c r="V133" i="1" s="1"/>
  <c r="W133" i="1" s="1"/>
  <c r="U26" i="1"/>
  <c r="V26" i="1" s="1"/>
  <c r="W26" i="1" s="1"/>
  <c r="U216" i="1"/>
  <c r="V216" i="1" s="1"/>
  <c r="W216" i="1" s="1"/>
  <c r="U125" i="1"/>
  <c r="V125" i="1" s="1"/>
  <c r="W125" i="1" s="1"/>
  <c r="U183" i="1"/>
  <c r="V183" i="1" s="1"/>
  <c r="W183" i="1" s="1"/>
  <c r="U174" i="1"/>
  <c r="V174" i="1" s="1"/>
  <c r="W174" i="1" s="1"/>
  <c r="U208" i="1"/>
  <c r="V208" i="1" s="1"/>
  <c r="W208" i="1" s="1"/>
  <c r="U122" i="1"/>
  <c r="V122" i="1" s="1"/>
  <c r="W122" i="1" s="1"/>
  <c r="U186" i="1"/>
  <c r="V186" i="1" s="1"/>
  <c r="W186" i="1" s="1"/>
  <c r="U29" i="1"/>
  <c r="V29" i="1" s="1"/>
  <c r="W29" i="1" s="1"/>
  <c r="U217" i="1"/>
  <c r="V217" i="1" s="1"/>
  <c r="W217" i="1" s="1"/>
  <c r="U195" i="1"/>
  <c r="V195" i="1" s="1"/>
  <c r="W195" i="1" s="1"/>
  <c r="U205" i="1"/>
  <c r="V205" i="1" s="1"/>
  <c r="W205" i="1" s="1"/>
  <c r="U213" i="1"/>
  <c r="V213" i="1" s="1"/>
  <c r="W213" i="1" s="1"/>
  <c r="U197" i="1"/>
  <c r="V197" i="1" s="1"/>
  <c r="W197" i="1" s="1"/>
  <c r="U215" i="1"/>
  <c r="V215" i="1" s="1"/>
  <c r="W215" i="1" s="1"/>
  <c r="U102" i="1"/>
  <c r="V102" i="1" s="1"/>
  <c r="W102" i="1" s="1"/>
  <c r="U198" i="1"/>
  <c r="V198" i="1" s="1"/>
  <c r="W198" i="1" s="1"/>
  <c r="U60" i="1"/>
  <c r="V60" i="1" s="1"/>
  <c r="W60" i="1" s="1"/>
  <c r="U191" i="1"/>
  <c r="V191" i="1" s="1"/>
  <c r="W191" i="1" s="1"/>
  <c r="U24" i="1"/>
  <c r="V24" i="1" s="1"/>
  <c r="W24" i="1" s="1"/>
  <c r="U134" i="1"/>
  <c r="V134" i="1" s="1"/>
  <c r="W134" i="1" s="1"/>
  <c r="U116" i="1"/>
  <c r="V116" i="1" s="1"/>
  <c r="W116" i="1" s="1"/>
  <c r="U58" i="1"/>
  <c r="V58" i="1" s="1"/>
  <c r="W58" i="1" s="1"/>
  <c r="U101" i="1"/>
  <c r="V101" i="1" s="1"/>
  <c r="W101" i="1" s="1"/>
  <c r="U38" i="1"/>
  <c r="V38" i="1" s="1"/>
  <c r="W38" i="1" s="1"/>
  <c r="U79" i="1"/>
  <c r="V79" i="1" s="1"/>
  <c r="W79" i="1" s="1"/>
  <c r="U56" i="1"/>
  <c r="V56" i="1" s="1"/>
  <c r="W56" i="1" s="1"/>
  <c r="U107" i="1"/>
  <c r="V107" i="1" s="1"/>
  <c r="W107" i="1" s="1"/>
  <c r="U224" i="1"/>
  <c r="V224" i="1" s="1"/>
  <c r="W224" i="1" s="1"/>
  <c r="U98" i="1"/>
  <c r="V98" i="1" s="1"/>
  <c r="W98" i="1" s="1"/>
  <c r="U143" i="1"/>
  <c r="V143" i="1" s="1"/>
  <c r="W143" i="1" s="1"/>
  <c r="U75" i="1"/>
  <c r="V75" i="1" s="1"/>
  <c r="W75" i="1" s="1"/>
  <c r="U22" i="1"/>
  <c r="V22" i="1" s="1"/>
  <c r="W22" i="1" s="1"/>
  <c r="U53" i="1"/>
  <c r="V53" i="1" s="1"/>
  <c r="W53" i="1" s="1"/>
  <c r="U67" i="1"/>
  <c r="V67" i="1" s="1"/>
  <c r="W67" i="1" s="1"/>
  <c r="U46" i="1"/>
  <c r="V46" i="1" s="1"/>
  <c r="W46" i="1" s="1"/>
  <c r="U124" i="1"/>
  <c r="V124" i="1" s="1"/>
  <c r="W124" i="1" s="1"/>
  <c r="U15" i="1"/>
  <c r="V15" i="1" s="1"/>
  <c r="W15" i="1" s="1"/>
  <c r="U193" i="1"/>
  <c r="V193" i="1" s="1"/>
  <c r="W193" i="1" s="1"/>
  <c r="U23" i="1"/>
  <c r="V23" i="1" s="1"/>
  <c r="W23" i="1" s="1"/>
  <c r="U172" i="1"/>
  <c r="V172" i="1" s="1"/>
  <c r="W172" i="1" s="1"/>
  <c r="U203" i="1"/>
  <c r="V203" i="1" s="1"/>
  <c r="W203" i="1" s="1"/>
  <c r="U132" i="1"/>
  <c r="V132" i="1" s="1"/>
  <c r="W132" i="1" s="1"/>
  <c r="U158" i="1"/>
  <c r="V158" i="1" s="1"/>
  <c r="W158" i="1" s="1"/>
  <c r="U109" i="1"/>
  <c r="V109" i="1" s="1"/>
  <c r="W109" i="1" s="1"/>
  <c r="U129" i="1"/>
  <c r="V129" i="1" s="1"/>
  <c r="W129" i="1" s="1"/>
  <c r="U103" i="1"/>
  <c r="V103" i="1" s="1"/>
  <c r="W103" i="1" s="1"/>
  <c r="U94" i="1"/>
  <c r="V94" i="1" s="1"/>
  <c r="W94" i="1" s="1"/>
  <c r="U64" i="1"/>
  <c r="V64" i="1" s="1"/>
  <c r="W64" i="1" s="1"/>
  <c r="U187" i="1"/>
  <c r="V187" i="1" s="1"/>
  <c r="W187" i="1" s="1"/>
  <c r="U199" i="1"/>
  <c r="V199" i="1" s="1"/>
  <c r="W199" i="1" s="1"/>
  <c r="U214" i="1"/>
  <c r="V214" i="1" s="1"/>
  <c r="W214" i="1" s="1"/>
  <c r="U169" i="1"/>
  <c r="V169" i="1" s="1"/>
  <c r="W169" i="1" s="1"/>
  <c r="U111" i="1"/>
  <c r="V111" i="1" s="1"/>
  <c r="W111" i="1" s="1"/>
  <c r="U80" i="1"/>
  <c r="V80" i="1" s="1"/>
  <c r="W80" i="1" s="1"/>
  <c r="U89" i="1"/>
  <c r="V89" i="1" s="1"/>
  <c r="W89" i="1" s="1"/>
  <c r="U209" i="1"/>
  <c r="V209" i="1" s="1"/>
  <c r="W209" i="1" s="1"/>
  <c r="O51" i="1"/>
  <c r="P51" i="1" s="1"/>
  <c r="Q51" i="1" s="1"/>
  <c r="O150" i="1"/>
  <c r="P150" i="1" s="1"/>
  <c r="Q150" i="1" s="1"/>
  <c r="O130" i="1"/>
  <c r="P130" i="1" s="1"/>
  <c r="Q130" i="1" s="1"/>
  <c r="O205" i="1"/>
  <c r="P205" i="1" s="1"/>
  <c r="Q205" i="1" s="1"/>
  <c r="O72" i="1"/>
  <c r="P72" i="1" s="1"/>
  <c r="Q72" i="1" s="1"/>
  <c r="O25" i="1"/>
  <c r="P25" i="1" s="1"/>
  <c r="Q25" i="1" s="1"/>
  <c r="O127" i="1"/>
  <c r="P127" i="1" s="1"/>
  <c r="Q127" i="1" s="1"/>
  <c r="O85" i="1"/>
  <c r="P85" i="1" s="1"/>
  <c r="Q85" i="1" s="1"/>
  <c r="O33" i="1"/>
  <c r="P33" i="1" s="1"/>
  <c r="Q33" i="1" s="1"/>
  <c r="O189" i="1"/>
  <c r="P189" i="1" s="1"/>
  <c r="Q189" i="1" s="1"/>
  <c r="O199" i="1"/>
  <c r="P199" i="1" s="1"/>
  <c r="Q199" i="1" s="1"/>
  <c r="O175" i="1"/>
  <c r="P175" i="1" s="1"/>
  <c r="Q175" i="1" s="1"/>
  <c r="O184" i="1"/>
  <c r="P184" i="1" s="1"/>
  <c r="Q184" i="1" s="1"/>
  <c r="O74" i="1"/>
  <c r="P74" i="1" s="1"/>
  <c r="Q74" i="1" s="1"/>
  <c r="O173" i="1"/>
  <c r="P173" i="1" s="1"/>
  <c r="Q173" i="1" s="1"/>
  <c r="O194" i="1"/>
  <c r="P194" i="1" s="1"/>
  <c r="Q194" i="1" s="1"/>
  <c r="O222" i="1"/>
  <c r="P222" i="1" s="1"/>
  <c r="Q222" i="1" s="1"/>
  <c r="O22" i="1"/>
  <c r="P22" i="1" s="1"/>
  <c r="Q22" i="1" s="1"/>
  <c r="O185" i="1"/>
  <c r="P185" i="1" s="1"/>
  <c r="Q185" i="1" s="1"/>
  <c r="O29" i="1"/>
  <c r="P29" i="1" s="1"/>
  <c r="Q29" i="1" s="1"/>
  <c r="O17" i="1"/>
  <c r="P17" i="1" s="1"/>
  <c r="Q17" i="1" s="1"/>
  <c r="O26" i="1"/>
  <c r="P26" i="1" s="1"/>
  <c r="Q26" i="1" s="1"/>
  <c r="O41" i="1"/>
  <c r="P41" i="1" s="1"/>
  <c r="Q41" i="1" s="1"/>
  <c r="O154" i="1"/>
  <c r="P154" i="1" s="1"/>
  <c r="Q154" i="1" s="1"/>
  <c r="O78" i="1"/>
  <c r="P78" i="1" s="1"/>
  <c r="Q78" i="1" s="1"/>
  <c r="O204" i="1"/>
  <c r="P204" i="1" s="1"/>
  <c r="Q204" i="1" s="1"/>
  <c r="O176" i="1"/>
  <c r="P176" i="1" s="1"/>
  <c r="Q176" i="1" s="1"/>
  <c r="O56" i="1"/>
  <c r="P56" i="1" s="1"/>
  <c r="Q56" i="1" s="1"/>
  <c r="O177" i="1"/>
  <c r="P177" i="1" s="1"/>
  <c r="Q177" i="1" s="1"/>
  <c r="O69" i="1"/>
  <c r="P69" i="1" s="1"/>
  <c r="Q69" i="1" s="1"/>
  <c r="O164" i="1"/>
  <c r="P164" i="1" s="1"/>
  <c r="Q164" i="1" s="1"/>
  <c r="O162" i="1"/>
  <c r="P162" i="1" s="1"/>
  <c r="Q162" i="1" s="1"/>
  <c r="O116" i="1"/>
  <c r="P116" i="1" s="1"/>
  <c r="Q116" i="1" s="1"/>
  <c r="O198" i="1"/>
  <c r="P198" i="1" s="1"/>
  <c r="Q198" i="1" s="1"/>
  <c r="O64" i="1"/>
  <c r="P64" i="1" s="1"/>
  <c r="Q64" i="1" s="1"/>
  <c r="O45" i="1"/>
  <c r="P45" i="1" s="1"/>
  <c r="Q45" i="1" s="1"/>
  <c r="O89" i="1"/>
  <c r="P89" i="1" s="1"/>
  <c r="Q89" i="1" s="1"/>
  <c r="O88" i="1"/>
  <c r="P88" i="1" s="1"/>
  <c r="Q88" i="1" s="1"/>
  <c r="O180" i="1"/>
  <c r="P180" i="1" s="1"/>
  <c r="Q180" i="1" s="1"/>
  <c r="O152" i="1"/>
  <c r="P152" i="1" s="1"/>
  <c r="Q152" i="1" s="1"/>
  <c r="O213" i="1"/>
  <c r="P213" i="1" s="1"/>
  <c r="Q213" i="1" s="1"/>
  <c r="O221" i="1"/>
  <c r="P221" i="1" s="1"/>
  <c r="Q221" i="1" s="1"/>
  <c r="O54" i="1"/>
  <c r="P54" i="1" s="1"/>
  <c r="Q54" i="1" s="1"/>
  <c r="O208" i="1"/>
  <c r="P208" i="1" s="1"/>
  <c r="Q208" i="1" s="1"/>
  <c r="O43" i="1"/>
  <c r="P43" i="1" s="1"/>
  <c r="Q43" i="1" s="1"/>
  <c r="O203" i="1"/>
  <c r="P203" i="1" s="1"/>
  <c r="Q203" i="1" s="1"/>
  <c r="O144" i="1"/>
  <c r="P144" i="1" s="1"/>
  <c r="Q144" i="1" s="1"/>
  <c r="O131" i="1"/>
  <c r="P131" i="1" s="1"/>
  <c r="Q131" i="1" s="1"/>
  <c r="O101" i="1"/>
  <c r="P101" i="1" s="1"/>
  <c r="Q101" i="1" s="1"/>
  <c r="O47" i="1"/>
  <c r="P47" i="1" s="1"/>
  <c r="Q47" i="1" s="1"/>
  <c r="O214" i="1"/>
  <c r="P214" i="1" s="1"/>
  <c r="Q214" i="1" s="1"/>
  <c r="O91" i="1"/>
  <c r="P91" i="1" s="1"/>
  <c r="Q91" i="1" s="1"/>
  <c r="O128" i="1"/>
  <c r="P128" i="1" s="1"/>
  <c r="Q128" i="1" s="1"/>
  <c r="O224" i="1"/>
  <c r="P224" i="1" s="1"/>
  <c r="Q224" i="1" s="1"/>
  <c r="O182" i="1"/>
  <c r="P182" i="1" s="1"/>
  <c r="Q182" i="1" s="1"/>
  <c r="O32" i="1"/>
  <c r="P32" i="1" s="1"/>
  <c r="Q32" i="1" s="1"/>
  <c r="O27" i="1"/>
  <c r="P27" i="1" s="1"/>
  <c r="Q27" i="1" s="1"/>
  <c r="O36" i="1"/>
  <c r="P36" i="1" s="1"/>
  <c r="Q36" i="1" s="1"/>
  <c r="O170" i="1"/>
  <c r="P170" i="1" s="1"/>
  <c r="Q170" i="1" s="1"/>
  <c r="O125" i="1"/>
  <c r="P125" i="1" s="1"/>
  <c r="Q125" i="1" s="1"/>
  <c r="O156" i="1"/>
  <c r="P156" i="1" s="1"/>
  <c r="Q156" i="1" s="1"/>
  <c r="O218" i="1"/>
  <c r="P218" i="1" s="1"/>
  <c r="Q218" i="1" s="1"/>
  <c r="O169" i="1"/>
  <c r="P169" i="1" s="1"/>
  <c r="Q169" i="1" s="1"/>
  <c r="O71" i="1"/>
  <c r="P71" i="1" s="1"/>
  <c r="Q71" i="1" s="1"/>
  <c r="O151" i="1"/>
  <c r="P151" i="1" s="1"/>
  <c r="Q151" i="1" s="1"/>
  <c r="O186" i="1"/>
  <c r="P186" i="1" s="1"/>
  <c r="Q186" i="1" s="1"/>
  <c r="O15" i="1"/>
  <c r="P15" i="1" s="1"/>
  <c r="Q15" i="1" s="1"/>
  <c r="O53" i="1"/>
  <c r="P53" i="1" s="1"/>
  <c r="Q53" i="1" s="1"/>
  <c r="O171" i="1"/>
  <c r="P171" i="1" s="1"/>
  <c r="Q171" i="1" s="1"/>
  <c r="O187" i="1"/>
  <c r="P187" i="1" s="1"/>
  <c r="Q187" i="1" s="1"/>
  <c r="O174" i="1"/>
  <c r="P174" i="1" s="1"/>
  <c r="Q174" i="1" s="1"/>
  <c r="O37" i="1"/>
  <c r="P37" i="1" s="1"/>
  <c r="Q37" i="1" s="1"/>
  <c r="O35" i="1"/>
  <c r="P35" i="1" s="1"/>
  <c r="Q35" i="1" s="1"/>
  <c r="O207" i="1"/>
  <c r="P207" i="1" s="1"/>
  <c r="Q207" i="1" s="1"/>
  <c r="O159" i="1"/>
  <c r="P159" i="1" s="1"/>
  <c r="Q159" i="1" s="1"/>
  <c r="O66" i="1"/>
  <c r="P66" i="1" s="1"/>
  <c r="Q66" i="1" s="1"/>
  <c r="O215" i="1"/>
  <c r="P215" i="1" s="1"/>
  <c r="Q215" i="1" s="1"/>
  <c r="O94" i="1"/>
  <c r="P94" i="1" s="1"/>
  <c r="Q94" i="1" s="1"/>
  <c r="O38" i="1"/>
  <c r="P38" i="1" s="1"/>
  <c r="Q38" i="1" s="1"/>
  <c r="O217" i="1"/>
  <c r="P217" i="1" s="1"/>
  <c r="Q217" i="1" s="1"/>
  <c r="O123" i="1"/>
  <c r="P123" i="1" s="1"/>
  <c r="Q123" i="1" s="1"/>
  <c r="O115" i="1"/>
  <c r="P115" i="1" s="1"/>
  <c r="Q115" i="1" s="1"/>
  <c r="O84" i="1"/>
  <c r="P84" i="1" s="1"/>
  <c r="Q84" i="1" s="1"/>
  <c r="O46" i="1"/>
  <c r="P46" i="1" s="1"/>
  <c r="Q46" i="1" s="1"/>
  <c r="O120" i="1"/>
  <c r="P120" i="1" s="1"/>
  <c r="Q120" i="1" s="1"/>
  <c r="O109" i="1"/>
  <c r="P109" i="1" s="1"/>
  <c r="Q109" i="1" s="1"/>
  <c r="O48" i="1"/>
  <c r="P48" i="1" s="1"/>
  <c r="Q48" i="1" s="1"/>
  <c r="O79" i="1"/>
  <c r="P79" i="1" s="1"/>
  <c r="Q79" i="1" s="1"/>
  <c r="O201" i="1"/>
  <c r="P201" i="1" s="1"/>
  <c r="Q201" i="1" s="1"/>
  <c r="O110" i="1"/>
  <c r="P110" i="1" s="1"/>
  <c r="Q110" i="1" s="1"/>
  <c r="O161" i="1"/>
  <c r="P161" i="1" s="1"/>
  <c r="Q161" i="1" s="1"/>
  <c r="O68" i="1"/>
  <c r="P68" i="1" s="1"/>
  <c r="Q68" i="1" s="1"/>
  <c r="O195" i="1"/>
  <c r="P195" i="1" s="1"/>
  <c r="Q195" i="1" s="1"/>
  <c r="O166" i="1"/>
  <c r="P166" i="1" s="1"/>
  <c r="Q166" i="1" s="1"/>
  <c r="O168" i="1"/>
  <c r="P168" i="1" s="1"/>
  <c r="Q168" i="1" s="1"/>
  <c r="O142" i="1"/>
  <c r="P142" i="1" s="1"/>
  <c r="Q142" i="1" s="1"/>
  <c r="O44" i="1"/>
  <c r="P44" i="1" s="1"/>
  <c r="Q44" i="1" s="1"/>
  <c r="O96" i="1"/>
  <c r="P96" i="1" s="1"/>
  <c r="Q96" i="1" s="1"/>
  <c r="O216" i="1"/>
  <c r="P216" i="1" s="1"/>
  <c r="Q216" i="1" s="1"/>
  <c r="O107" i="1"/>
  <c r="P107" i="1" s="1"/>
  <c r="Q107" i="1" s="1"/>
  <c r="O76" i="1"/>
  <c r="P76" i="1" s="1"/>
  <c r="Q76" i="1" s="1"/>
  <c r="O202" i="1"/>
  <c r="P202" i="1" s="1"/>
  <c r="Q202" i="1" s="1"/>
  <c r="O106" i="1"/>
  <c r="P106" i="1" s="1"/>
  <c r="Q106" i="1" s="1"/>
  <c r="O179" i="1"/>
  <c r="P179" i="1" s="1"/>
  <c r="Q179" i="1" s="1"/>
  <c r="O209" i="1"/>
  <c r="P209" i="1" s="1"/>
  <c r="Q209" i="1" s="1"/>
  <c r="O139" i="1"/>
  <c r="P139" i="1" s="1"/>
  <c r="Q139" i="1" s="1"/>
  <c r="O93" i="1"/>
  <c r="P93" i="1" s="1"/>
  <c r="Q93" i="1" s="1"/>
  <c r="O126" i="1"/>
  <c r="P126" i="1" s="1"/>
  <c r="Q126" i="1" s="1"/>
  <c r="O14" i="1"/>
  <c r="P14" i="1" s="1"/>
  <c r="Q14" i="1" s="1"/>
  <c r="O149" i="1"/>
  <c r="P149" i="1" s="1"/>
  <c r="Q149" i="1" s="1"/>
  <c r="O70" i="1"/>
  <c r="P70" i="1" s="1"/>
  <c r="Q70" i="1" s="1"/>
  <c r="O98" i="1"/>
  <c r="P98" i="1" s="1"/>
  <c r="Q98" i="1" s="1"/>
  <c r="O191" i="1"/>
  <c r="P191" i="1" s="1"/>
  <c r="Q191" i="1" s="1"/>
  <c r="O63" i="1"/>
  <c r="P63" i="1" s="1"/>
  <c r="Q63" i="1" s="1"/>
  <c r="O23" i="1"/>
  <c r="P23" i="1" s="1"/>
  <c r="Q23" i="1" s="1"/>
  <c r="O223" i="1"/>
  <c r="P223" i="1" s="1"/>
  <c r="Q223" i="1" s="1"/>
  <c r="O59" i="1"/>
  <c r="P59" i="1" s="1"/>
  <c r="Q59" i="1" s="1"/>
  <c r="O121" i="1"/>
  <c r="P121" i="1" s="1"/>
  <c r="Q121" i="1" s="1"/>
  <c r="O73" i="1"/>
  <c r="P73" i="1" s="1"/>
  <c r="Q73" i="1" s="1"/>
  <c r="O153" i="1"/>
  <c r="P153" i="1" s="1"/>
  <c r="Q153" i="1" s="1"/>
  <c r="O83" i="1"/>
  <c r="P83" i="1" s="1"/>
  <c r="Q83" i="1" s="1"/>
  <c r="O61" i="1"/>
  <c r="P61" i="1" s="1"/>
  <c r="Q61" i="1" s="1"/>
  <c r="O117" i="1"/>
  <c r="P117" i="1" s="1"/>
  <c r="Q117" i="1" s="1"/>
  <c r="O118" i="1"/>
  <c r="P118" i="1" s="1"/>
  <c r="Q118" i="1" s="1"/>
  <c r="O112" i="1"/>
  <c r="P112" i="1" s="1"/>
  <c r="Q112" i="1" s="1"/>
  <c r="O90" i="1"/>
  <c r="P90" i="1" s="1"/>
  <c r="Q90" i="1" s="1"/>
  <c r="O50" i="1"/>
  <c r="P50" i="1" s="1"/>
  <c r="Q50" i="1" s="1"/>
  <c r="O24" i="1"/>
  <c r="P24" i="1" s="1"/>
  <c r="Q24" i="1" s="1"/>
  <c r="O147" i="1"/>
  <c r="P147" i="1" s="1"/>
  <c r="Q147" i="1" s="1"/>
  <c r="O114" i="1"/>
  <c r="P114" i="1" s="1"/>
  <c r="Q114" i="1" s="1"/>
  <c r="O92" i="1"/>
  <c r="P92" i="1" s="1"/>
  <c r="Q92" i="1" s="1"/>
  <c r="O157" i="1"/>
  <c r="P157" i="1" s="1"/>
  <c r="Q157" i="1" s="1"/>
  <c r="O16" i="1"/>
  <c r="P16" i="1" s="1"/>
  <c r="Q16" i="1" s="1"/>
  <c r="O212" i="1"/>
  <c r="P212" i="1" s="1"/>
  <c r="Q212" i="1" s="1"/>
  <c r="O172" i="1"/>
  <c r="P172" i="1" s="1"/>
  <c r="Q172" i="1" s="1"/>
  <c r="O192" i="1"/>
  <c r="P192" i="1" s="1"/>
  <c r="Q192" i="1" s="1"/>
  <c r="O129" i="1"/>
  <c r="P129" i="1" s="1"/>
  <c r="Q129" i="1" s="1"/>
  <c r="O52" i="1"/>
  <c r="P52" i="1" s="1"/>
  <c r="Q52" i="1" s="1"/>
  <c r="O80" i="1"/>
  <c r="P80" i="1" s="1"/>
  <c r="Q80" i="1" s="1"/>
  <c r="O190" i="1"/>
  <c r="P190" i="1" s="1"/>
  <c r="Q190" i="1" s="1"/>
  <c r="O124" i="1"/>
  <c r="P124" i="1" s="1"/>
  <c r="Q124" i="1" s="1"/>
  <c r="O57" i="1"/>
  <c r="P57" i="1" s="1"/>
  <c r="Q57" i="1" s="1"/>
  <c r="O104" i="1"/>
  <c r="P104" i="1" s="1"/>
  <c r="Q104" i="1" s="1"/>
  <c r="O219" i="1"/>
  <c r="P219" i="1" s="1"/>
  <c r="Q219" i="1" s="1"/>
  <c r="O42" i="1"/>
  <c r="P42" i="1" s="1"/>
  <c r="Q42" i="1" s="1"/>
  <c r="O60" i="1"/>
  <c r="P60" i="1" s="1"/>
  <c r="Q60" i="1" s="1"/>
  <c r="O20" i="1"/>
  <c r="P20" i="1" s="1"/>
  <c r="Q20" i="1" s="1"/>
  <c r="O49" i="1"/>
  <c r="P49" i="1" s="1"/>
  <c r="Q49" i="1" s="1"/>
  <c r="O97" i="1"/>
  <c r="P97" i="1" s="1"/>
  <c r="Q97" i="1" s="1"/>
  <c r="O193" i="1"/>
  <c r="P193" i="1" s="1"/>
  <c r="Q193" i="1" s="1"/>
  <c r="O148" i="1"/>
  <c r="P148" i="1" s="1"/>
  <c r="Q148" i="1" s="1"/>
  <c r="O210" i="1"/>
  <c r="P210" i="1" s="1"/>
  <c r="Q210" i="1" s="1"/>
  <c r="O196" i="1"/>
  <c r="P196" i="1" s="1"/>
  <c r="Q196" i="1" s="1"/>
  <c r="O132" i="1"/>
  <c r="P132" i="1" s="1"/>
  <c r="Q132" i="1" s="1"/>
  <c r="O31" i="1"/>
  <c r="P31" i="1" s="1"/>
  <c r="Q31" i="1" s="1"/>
  <c r="O178" i="1"/>
  <c r="P178" i="1" s="1"/>
  <c r="Q178" i="1" s="1"/>
  <c r="O19" i="1"/>
  <c r="P19" i="1" s="1"/>
  <c r="Q19" i="1" s="1"/>
  <c r="O134" i="1"/>
  <c r="P134" i="1" s="1"/>
  <c r="Q134" i="1" s="1"/>
  <c r="O143" i="1"/>
  <c r="P143" i="1" s="1"/>
  <c r="Q143" i="1" s="1"/>
  <c r="O81" i="1"/>
  <c r="P81" i="1" s="1"/>
  <c r="Q81" i="1" s="1"/>
  <c r="O86" i="1"/>
  <c r="P86" i="1" s="1"/>
  <c r="Q86" i="1" s="1"/>
  <c r="O141" i="1"/>
  <c r="P141" i="1" s="1"/>
  <c r="Q141" i="1" s="1"/>
  <c r="O200" i="1"/>
  <c r="P200" i="1" s="1"/>
  <c r="Q200" i="1" s="1"/>
  <c r="O145" i="1"/>
  <c r="P145" i="1" s="1"/>
  <c r="Q145" i="1" s="1"/>
  <c r="O188" i="1"/>
  <c r="P188" i="1" s="1"/>
  <c r="Q188" i="1" s="1"/>
  <c r="O197" i="1"/>
  <c r="P197" i="1" s="1"/>
  <c r="Q197" i="1" s="1"/>
  <c r="O163" i="1"/>
  <c r="P163" i="1" s="1"/>
  <c r="Q163" i="1" s="1"/>
  <c r="O111" i="1"/>
  <c r="P111" i="1" s="1"/>
  <c r="Q111" i="1" s="1"/>
  <c r="O165" i="1"/>
  <c r="P165" i="1" s="1"/>
  <c r="Q165" i="1" s="1"/>
  <c r="O122" i="1"/>
  <c r="P122" i="1" s="1"/>
  <c r="Q122" i="1" s="1"/>
  <c r="O220" i="1"/>
  <c r="P220" i="1" s="1"/>
  <c r="Q220" i="1" s="1"/>
  <c r="O21" i="1"/>
  <c r="P21" i="1" s="1"/>
  <c r="Q21" i="1" s="1"/>
  <c r="O18" i="1"/>
  <c r="P18" i="1" s="1"/>
  <c r="Q18" i="1" s="1"/>
  <c r="O160" i="1"/>
  <c r="P160" i="1" s="1"/>
  <c r="Q160" i="1" s="1"/>
  <c r="O87" i="1"/>
  <c r="P87" i="1" s="1"/>
  <c r="Q87" i="1" s="1"/>
  <c r="O211" i="1"/>
  <c r="P211" i="1" s="1"/>
  <c r="Q211" i="1" s="1"/>
  <c r="O133" i="1"/>
  <c r="P133" i="1" s="1"/>
  <c r="Q133" i="1" s="1"/>
  <c r="O95" i="1"/>
  <c r="P95" i="1" s="1"/>
  <c r="Q95" i="1" s="1"/>
  <c r="O67" i="1"/>
  <c r="P67" i="1" s="1"/>
  <c r="Q67" i="1" s="1"/>
  <c r="O105" i="1"/>
  <c r="P105" i="1" s="1"/>
  <c r="Q105" i="1" s="1"/>
  <c r="O206" i="1"/>
  <c r="P206" i="1" s="1"/>
  <c r="Q206" i="1" s="1"/>
  <c r="O136" i="1"/>
  <c r="P136" i="1" s="1"/>
  <c r="Q136" i="1" s="1"/>
  <c r="O103" i="1"/>
  <c r="P103" i="1" s="1"/>
  <c r="Q103" i="1" s="1"/>
  <c r="O181" i="1"/>
  <c r="P181" i="1" s="1"/>
  <c r="Q181" i="1" s="1"/>
  <c r="O135" i="1"/>
  <c r="P135" i="1" s="1"/>
  <c r="Q135" i="1" s="1"/>
  <c r="O102" i="1"/>
  <c r="P102" i="1" s="1"/>
  <c r="Q102" i="1" s="1"/>
  <c r="O40" i="1"/>
  <c r="P40" i="1" s="1"/>
  <c r="Q40" i="1" s="1"/>
  <c r="O65" i="1"/>
  <c r="P65" i="1" s="1"/>
  <c r="Q65" i="1" s="1"/>
  <c r="O100" i="1"/>
  <c r="P100" i="1" s="1"/>
  <c r="Q100" i="1" s="1"/>
  <c r="O75" i="1"/>
  <c r="P75" i="1" s="1"/>
  <c r="Q75" i="1" s="1"/>
  <c r="O140" i="1"/>
  <c r="P140" i="1" s="1"/>
  <c r="Q140" i="1" s="1"/>
  <c r="O34" i="1"/>
  <c r="P34" i="1" s="1"/>
  <c r="Q34" i="1" s="1"/>
  <c r="O119" i="1"/>
  <c r="P119" i="1" s="1"/>
  <c r="Q119" i="1" s="1"/>
  <c r="O108" i="1"/>
  <c r="P108" i="1" s="1"/>
  <c r="Q108" i="1" s="1"/>
  <c r="O62" i="1"/>
  <c r="P62" i="1" s="1"/>
  <c r="Q62" i="1" s="1"/>
  <c r="O113" i="1"/>
  <c r="P113" i="1" s="1"/>
  <c r="Q113" i="1" s="1"/>
  <c r="O28" i="1"/>
  <c r="P28" i="1" s="1"/>
  <c r="Q28" i="1" s="1"/>
  <c r="O155" i="1"/>
  <c r="P155" i="1" s="1"/>
  <c r="Q155" i="1" s="1"/>
  <c r="O55" i="1"/>
  <c r="P55" i="1" s="1"/>
  <c r="Q55" i="1" s="1"/>
  <c r="O99" i="1"/>
  <c r="P99" i="1" s="1"/>
  <c r="Q99" i="1" s="1"/>
  <c r="O167" i="1"/>
  <c r="P167" i="1" s="1"/>
  <c r="Q167" i="1" s="1"/>
  <c r="O82" i="1"/>
  <c r="P82" i="1" s="1"/>
  <c r="Q82" i="1" s="1"/>
  <c r="O158" i="1"/>
  <c r="P158" i="1" s="1"/>
  <c r="Q158" i="1" s="1"/>
  <c r="O39" i="1"/>
  <c r="P39" i="1" s="1"/>
  <c r="Q39" i="1" s="1"/>
  <c r="O137" i="1"/>
  <c r="P137" i="1" s="1"/>
  <c r="Q137" i="1" s="1"/>
  <c r="O58" i="1"/>
  <c r="P58" i="1" s="1"/>
  <c r="Q58" i="1" s="1"/>
  <c r="O146" i="1"/>
  <c r="P146" i="1" s="1"/>
  <c r="Q146" i="1" s="1"/>
  <c r="O30" i="1"/>
  <c r="P30" i="1" s="1"/>
  <c r="Q30" i="1" s="1"/>
  <c r="O138" i="1"/>
  <c r="P138" i="1" s="1"/>
  <c r="Q138" i="1" s="1"/>
  <c r="O77" i="1"/>
  <c r="P77" i="1" s="1"/>
  <c r="Q77" i="1" s="1"/>
  <c r="AA8" i="1"/>
  <c r="AB8" i="1" s="1"/>
  <c r="AC8" i="1" s="1"/>
  <c r="U6" i="1"/>
  <c r="V6" i="1" s="1"/>
  <c r="W6" i="1" s="1"/>
  <c r="AA13" i="1"/>
  <c r="AB13" i="1" s="1"/>
  <c r="AC13" i="1" s="1"/>
  <c r="U13" i="1"/>
  <c r="V13" i="1" s="1"/>
  <c r="W13" i="1" s="1"/>
  <c r="O13" i="1"/>
  <c r="P13" i="1" s="1"/>
  <c r="Q13" i="1" s="1"/>
  <c r="U5" i="1"/>
  <c r="V5" i="1" s="1"/>
  <c r="W5" i="1" s="1"/>
  <c r="AA5" i="1"/>
  <c r="AB5" i="1" s="1"/>
  <c r="AC5" i="1" s="1"/>
  <c r="AA10" i="1"/>
  <c r="AB10" i="1" s="1"/>
  <c r="AC10" i="1" s="1"/>
  <c r="AA9" i="1"/>
  <c r="AB9" i="1" s="1"/>
  <c r="AC9" i="1" s="1"/>
  <c r="AA12" i="1"/>
  <c r="AB12" i="1" s="1"/>
  <c r="AC12" i="1" s="1"/>
  <c r="AA3" i="1"/>
  <c r="AB3" i="1" s="1"/>
  <c r="AC3" i="1" s="1"/>
  <c r="U10" i="1"/>
  <c r="V10" i="1" s="1"/>
  <c r="W10" i="1" s="1"/>
  <c r="U11" i="1"/>
  <c r="V11" i="1" s="1"/>
  <c r="W11" i="1" s="1"/>
  <c r="U3" i="1"/>
  <c r="V3" i="1" s="1"/>
  <c r="W3" i="1" s="1"/>
  <c r="U4" i="1"/>
  <c r="V4" i="1" s="1"/>
  <c r="W4" i="1" s="1"/>
  <c r="U2" i="1"/>
  <c r="V2" i="1" s="1"/>
  <c r="U9" i="1"/>
  <c r="V9" i="1" s="1"/>
  <c r="W9" i="1" s="1"/>
  <c r="U12" i="1"/>
  <c r="V12" i="1" s="1"/>
  <c r="W12" i="1" s="1"/>
  <c r="AA2" i="1"/>
  <c r="AB2" i="1" s="1"/>
  <c r="AA6" i="1"/>
  <c r="AB6" i="1" s="1"/>
  <c r="AC6" i="1" s="1"/>
  <c r="AA7" i="1"/>
  <c r="AB7" i="1" s="1"/>
  <c r="AC7" i="1" s="1"/>
  <c r="AA11" i="1"/>
  <c r="AB11" i="1" s="1"/>
  <c r="AC11" i="1" s="1"/>
  <c r="AA4" i="1"/>
  <c r="AB4" i="1" s="1"/>
  <c r="AC4" i="1" s="1"/>
  <c r="U7" i="1"/>
  <c r="V7" i="1" s="1"/>
  <c r="W7" i="1" s="1"/>
  <c r="U8" i="1"/>
  <c r="V8" i="1" s="1"/>
  <c r="W8" i="1" s="1"/>
  <c r="O5" i="1"/>
  <c r="P5" i="1" s="1"/>
  <c r="Q5" i="1" s="1"/>
  <c r="O2" i="1"/>
  <c r="P2" i="1" s="1"/>
  <c r="O12" i="1"/>
  <c r="P12" i="1" s="1"/>
  <c r="Q12" i="1" s="1"/>
  <c r="O9" i="1"/>
  <c r="P9" i="1" s="1"/>
  <c r="Q9" i="1" s="1"/>
  <c r="O11" i="1"/>
  <c r="P11" i="1" s="1"/>
  <c r="Q11" i="1" s="1"/>
  <c r="O4" i="1"/>
  <c r="P4" i="1" s="1"/>
  <c r="Q4" i="1" s="1"/>
  <c r="O7" i="1"/>
  <c r="P7" i="1" s="1"/>
  <c r="Q7" i="1" s="1"/>
  <c r="O6" i="1"/>
  <c r="P6" i="1" s="1"/>
  <c r="Q6" i="1" s="1"/>
  <c r="O8" i="1"/>
  <c r="P8" i="1" s="1"/>
  <c r="Q8" i="1" s="1"/>
  <c r="O10" i="1"/>
  <c r="P10" i="1" s="1"/>
  <c r="Q10" i="1" s="1"/>
  <c r="O3" i="1"/>
  <c r="P3" i="1" s="1"/>
  <c r="Q3" i="1" s="1"/>
  <c r="B34" i="1" l="1"/>
  <c r="AC2" i="1"/>
  <c r="W2" i="1"/>
  <c r="B30" i="1"/>
  <c r="Q2" i="1"/>
  <c r="B26" i="1"/>
  <c r="B35" i="1" l="1"/>
  <c r="B36" i="1" s="1"/>
  <c r="B31" i="1"/>
  <c r="B32" i="1" s="1"/>
  <c r="B27" i="1"/>
  <c r="B28" i="1" s="1"/>
</calcChain>
</file>

<file path=xl/sharedStrings.xml><?xml version="1.0" encoding="utf-8"?>
<sst xmlns="http://schemas.openxmlformats.org/spreadsheetml/2006/main" count="49" uniqueCount="46">
  <si>
    <t>logM</t>
  </si>
  <si>
    <t>peak 1</t>
  </si>
  <si>
    <t>peak 2</t>
  </si>
  <si>
    <t>peak 3</t>
  </si>
  <si>
    <t>peak 1 h</t>
  </si>
  <si>
    <t>peak 1 mean</t>
  </si>
  <si>
    <t>peak 2 st dev</t>
  </si>
  <si>
    <t>peak 2 h</t>
  </si>
  <si>
    <t>peak 3 mean</t>
  </si>
  <si>
    <t>peak 2 mean</t>
  </si>
  <si>
    <t>peak 1 st dev</t>
  </si>
  <si>
    <t>peak 3 h</t>
  </si>
  <si>
    <t>peak 3 st dev</t>
  </si>
  <si>
    <t>fit</t>
  </si>
  <si>
    <t>abs(diff)</t>
  </si>
  <si>
    <t>chi</t>
  </si>
  <si>
    <t>M</t>
  </si>
  <si>
    <t>n(M) peak 1</t>
  </si>
  <si>
    <t>n(M) peak 2</t>
  </si>
  <si>
    <t>n(M) peak 3</t>
  </si>
  <si>
    <t>Mn peak 1</t>
  </si>
  <si>
    <t>Mw peak 1</t>
  </si>
  <si>
    <t>Mw/Mn peak 1</t>
  </si>
  <si>
    <t>n(M)2*dM</t>
  </si>
  <si>
    <t>n(M)2 norm</t>
  </si>
  <si>
    <t>M*n(M)2norm*dM</t>
  </si>
  <si>
    <t>M^2*n(M)2norm*dM</t>
  </si>
  <si>
    <t>n(M)1 norm</t>
  </si>
  <si>
    <t>n(M)1*dM</t>
  </si>
  <si>
    <t>M*n(M)1norm*dM</t>
  </si>
  <si>
    <t>M^2*n(M)1norm*dM</t>
  </si>
  <si>
    <t>Mn peak 2</t>
  </si>
  <si>
    <t>Mw peak 2</t>
  </si>
  <si>
    <t>Mw/Mn peak 2</t>
  </si>
  <si>
    <t>n(M)3*dM</t>
  </si>
  <si>
    <t>n(M)3 norm</t>
  </si>
  <si>
    <t>M*n(M)3norm*dM</t>
  </si>
  <si>
    <t>M^2*n(M)3norm*dM</t>
  </si>
  <si>
    <t>area total</t>
  </si>
  <si>
    <t>area peak 1%</t>
  </si>
  <si>
    <t>area peak 2%</t>
  </si>
  <si>
    <t>area peak 3%</t>
  </si>
  <si>
    <t>Mn peak 3</t>
  </si>
  <si>
    <t>Mw peak 3</t>
  </si>
  <si>
    <t>Mw/Mn peak 3</t>
  </si>
  <si>
    <t>RawRI trace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</si>
</sst>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AFB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846F5"/>
        <bgColor indexed="64"/>
      </patternFill>
    </fill>
    <fill>
      <patternFill patternType="solid">
        <fgColor rgb="FFFF7F9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FBC"/>
      <color rgb="FFFF7F95"/>
      <color rgb="FFA84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08950692327356"/>
          <c:y val="0.10878763898231314"/>
          <c:w val="0.85146713549167397"/>
          <c:h val="0.7736683417085428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RawRI trace</c:v>
                </c:pt>
              </c:strCache>
            </c:strRef>
          </c:tx>
          <c:spPr>
            <a:ln w="635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Sheet1!$F$2:$F$266</c:f>
              <c:numCache>
                <c:formatCode>General</c:formatCode>
                <c:ptCount val="265"/>
                <c:pt idx="0">
                  <c:v>5.5751430730534492</c:v>
                </c:pt>
                <c:pt idx="1">
                  <c:v>5.5658944302699132</c:v>
                </c:pt>
                <c:pt idx="2">
                  <c:v>5.5566457874864303</c:v>
                </c:pt>
                <c:pt idx="3">
                  <c:v>5.5473971447028934</c:v>
                </c:pt>
                <c:pt idx="4">
                  <c:v>5.5381485019193573</c:v>
                </c:pt>
                <c:pt idx="5">
                  <c:v>5.5288998591358771</c:v>
                </c:pt>
                <c:pt idx="6">
                  <c:v>5.5196512163523401</c:v>
                </c:pt>
                <c:pt idx="7">
                  <c:v>5.5104025735688023</c:v>
                </c:pt>
                <c:pt idx="8">
                  <c:v>5.5011539307853221</c:v>
                </c:pt>
                <c:pt idx="9">
                  <c:v>5.491905288001786</c:v>
                </c:pt>
                <c:pt idx="10">
                  <c:v>5.482656645218249</c:v>
                </c:pt>
                <c:pt idx="11">
                  <c:v>5.4734080024347671</c:v>
                </c:pt>
                <c:pt idx="12">
                  <c:v>5.464159359651231</c:v>
                </c:pt>
                <c:pt idx="13">
                  <c:v>5.454910716867694</c:v>
                </c:pt>
                <c:pt idx="14">
                  <c:v>5.4456620740842121</c:v>
                </c:pt>
                <c:pt idx="15">
                  <c:v>5.436413431300676</c:v>
                </c:pt>
                <c:pt idx="16">
                  <c:v>5.4271647885171408</c:v>
                </c:pt>
                <c:pt idx="17">
                  <c:v>5.417916145733658</c:v>
                </c:pt>
                <c:pt idx="18">
                  <c:v>5.4086675029501219</c:v>
                </c:pt>
                <c:pt idx="19">
                  <c:v>5.3994188601665849</c:v>
                </c:pt>
                <c:pt idx="20">
                  <c:v>5.3901702173831048</c:v>
                </c:pt>
                <c:pt idx="21">
                  <c:v>5.3809215745995678</c:v>
                </c:pt>
                <c:pt idx="22">
                  <c:v>5.3716729318160308</c:v>
                </c:pt>
                <c:pt idx="23">
                  <c:v>5.3624242890325489</c:v>
                </c:pt>
                <c:pt idx="24">
                  <c:v>5.3531756462490119</c:v>
                </c:pt>
                <c:pt idx="25">
                  <c:v>5.3439270034654767</c:v>
                </c:pt>
                <c:pt idx="26">
                  <c:v>5.3346783606819947</c:v>
                </c:pt>
                <c:pt idx="27">
                  <c:v>5.3254297178984578</c:v>
                </c:pt>
                <c:pt idx="28">
                  <c:v>5.3161810751149208</c:v>
                </c:pt>
                <c:pt idx="29">
                  <c:v>5.3069324323314406</c:v>
                </c:pt>
                <c:pt idx="30">
                  <c:v>5.2976837895479036</c:v>
                </c:pt>
                <c:pt idx="31">
                  <c:v>5.2884351467643667</c:v>
                </c:pt>
                <c:pt idx="32">
                  <c:v>5.2791865039808856</c:v>
                </c:pt>
                <c:pt idx="33">
                  <c:v>5.2699378611973495</c:v>
                </c:pt>
                <c:pt idx="34">
                  <c:v>5.2606892184138134</c:v>
                </c:pt>
                <c:pt idx="35">
                  <c:v>5.2514405756303306</c:v>
                </c:pt>
                <c:pt idx="36">
                  <c:v>5.2421919328467954</c:v>
                </c:pt>
                <c:pt idx="37">
                  <c:v>5.2329432900632584</c:v>
                </c:pt>
                <c:pt idx="38">
                  <c:v>5.2236946472797765</c:v>
                </c:pt>
                <c:pt idx="39">
                  <c:v>5.2144460044962395</c:v>
                </c:pt>
                <c:pt idx="40">
                  <c:v>5.2051973617127034</c:v>
                </c:pt>
                <c:pt idx="41">
                  <c:v>5.1959487189292233</c:v>
                </c:pt>
                <c:pt idx="42">
                  <c:v>5.1867000761456854</c:v>
                </c:pt>
                <c:pt idx="43">
                  <c:v>5.1774514333621484</c:v>
                </c:pt>
                <c:pt idx="44">
                  <c:v>5.1682027905786683</c:v>
                </c:pt>
                <c:pt idx="45">
                  <c:v>5.1589541477951322</c:v>
                </c:pt>
                <c:pt idx="46">
                  <c:v>5.1497055050115952</c:v>
                </c:pt>
                <c:pt idx="47">
                  <c:v>5.1404568622281124</c:v>
                </c:pt>
                <c:pt idx="48">
                  <c:v>5.1312082194445772</c:v>
                </c:pt>
                <c:pt idx="49">
                  <c:v>5.1219595766610402</c:v>
                </c:pt>
                <c:pt idx="50">
                  <c:v>5.1127109338775583</c:v>
                </c:pt>
                <c:pt idx="51">
                  <c:v>5.1034622910940222</c:v>
                </c:pt>
                <c:pt idx="52">
                  <c:v>5.0942136483104852</c:v>
                </c:pt>
                <c:pt idx="53">
                  <c:v>5.0849650055270041</c:v>
                </c:pt>
                <c:pt idx="54">
                  <c:v>5.0757163627434672</c:v>
                </c:pt>
                <c:pt idx="55">
                  <c:v>5.0664677199599311</c:v>
                </c:pt>
                <c:pt idx="56">
                  <c:v>5.0572190771764509</c:v>
                </c:pt>
                <c:pt idx="57">
                  <c:v>5.047970434392913</c:v>
                </c:pt>
                <c:pt idx="58">
                  <c:v>5.0387217916093769</c:v>
                </c:pt>
                <c:pt idx="59">
                  <c:v>5.0294731488258959</c:v>
                </c:pt>
                <c:pt idx="60">
                  <c:v>5.0202245060423589</c:v>
                </c:pt>
                <c:pt idx="61">
                  <c:v>5.0109758632588228</c:v>
                </c:pt>
                <c:pt idx="62">
                  <c:v>5.00172722047534</c:v>
                </c:pt>
                <c:pt idx="63">
                  <c:v>4.9924785776918039</c:v>
                </c:pt>
                <c:pt idx="64">
                  <c:v>4.9832299349082687</c:v>
                </c:pt>
                <c:pt idx="65">
                  <c:v>4.9739812921247868</c:v>
                </c:pt>
                <c:pt idx="66">
                  <c:v>4.9647326493412489</c:v>
                </c:pt>
                <c:pt idx="67">
                  <c:v>4.9554840065577128</c:v>
                </c:pt>
                <c:pt idx="68">
                  <c:v>4.9462353637742327</c:v>
                </c:pt>
                <c:pt idx="69">
                  <c:v>4.9369867209906948</c:v>
                </c:pt>
                <c:pt idx="70">
                  <c:v>4.9277380782071587</c:v>
                </c:pt>
                <c:pt idx="71">
                  <c:v>4.9184894354236768</c:v>
                </c:pt>
                <c:pt idx="72">
                  <c:v>4.9092407926401416</c:v>
                </c:pt>
                <c:pt idx="73">
                  <c:v>4.8999921498566037</c:v>
                </c:pt>
                <c:pt idx="74">
                  <c:v>4.8907435070731218</c:v>
                </c:pt>
                <c:pt idx="75">
                  <c:v>4.8814948642895857</c:v>
                </c:pt>
                <c:pt idx="76">
                  <c:v>4.8722462215060505</c:v>
                </c:pt>
                <c:pt idx="77">
                  <c:v>4.8629975787225677</c:v>
                </c:pt>
                <c:pt idx="78">
                  <c:v>4.8537489359390316</c:v>
                </c:pt>
                <c:pt idx="79">
                  <c:v>4.8445002931554946</c:v>
                </c:pt>
                <c:pt idx="80">
                  <c:v>4.8352516503720144</c:v>
                </c:pt>
                <c:pt idx="81">
                  <c:v>4.8260030075884774</c:v>
                </c:pt>
                <c:pt idx="82">
                  <c:v>4.8167543648049405</c:v>
                </c:pt>
                <c:pt idx="83">
                  <c:v>4.8075057220214585</c:v>
                </c:pt>
                <c:pt idx="84">
                  <c:v>4.7982570792379233</c:v>
                </c:pt>
                <c:pt idx="85">
                  <c:v>4.7890084364543872</c:v>
                </c:pt>
                <c:pt idx="86">
                  <c:v>4.7797597936709053</c:v>
                </c:pt>
                <c:pt idx="87">
                  <c:v>4.7705111508873674</c:v>
                </c:pt>
                <c:pt idx="88">
                  <c:v>4.7612625081038322</c:v>
                </c:pt>
                <c:pt idx="89">
                  <c:v>4.7520138653203503</c:v>
                </c:pt>
                <c:pt idx="90">
                  <c:v>4.7427652225368142</c:v>
                </c:pt>
                <c:pt idx="91">
                  <c:v>4.7335165797532763</c:v>
                </c:pt>
                <c:pt idx="92">
                  <c:v>4.7242679369697962</c:v>
                </c:pt>
                <c:pt idx="93">
                  <c:v>4.7150192941862601</c:v>
                </c:pt>
                <c:pt idx="94">
                  <c:v>4.7057706514027222</c:v>
                </c:pt>
                <c:pt idx="95">
                  <c:v>4.6965220086192403</c:v>
                </c:pt>
                <c:pt idx="96">
                  <c:v>4.6872733658357051</c:v>
                </c:pt>
                <c:pt idx="97">
                  <c:v>4.678024723052169</c:v>
                </c:pt>
                <c:pt idx="98">
                  <c:v>4.6687760802686853</c:v>
                </c:pt>
                <c:pt idx="99">
                  <c:v>4.6595274374851492</c:v>
                </c:pt>
                <c:pt idx="100">
                  <c:v>4.6502787947016131</c:v>
                </c:pt>
                <c:pt idx="101">
                  <c:v>4.6410301519181321</c:v>
                </c:pt>
                <c:pt idx="102">
                  <c:v>4.6317815091345951</c:v>
                </c:pt>
                <c:pt idx="103">
                  <c:v>4.6225328663510581</c:v>
                </c:pt>
                <c:pt idx="104">
                  <c:v>4.6132842235675779</c:v>
                </c:pt>
                <c:pt idx="105">
                  <c:v>4.6040355807840418</c:v>
                </c:pt>
                <c:pt idx="106">
                  <c:v>4.5947869380005049</c:v>
                </c:pt>
                <c:pt idx="107">
                  <c:v>4.5855382952170221</c:v>
                </c:pt>
                <c:pt idx="108">
                  <c:v>4.5762896524334868</c:v>
                </c:pt>
                <c:pt idx="109">
                  <c:v>4.5670410096499507</c:v>
                </c:pt>
                <c:pt idx="110">
                  <c:v>4.5577923668664688</c:v>
                </c:pt>
                <c:pt idx="111">
                  <c:v>4.5485437240829336</c:v>
                </c:pt>
                <c:pt idx="112">
                  <c:v>4.5392950812993949</c:v>
                </c:pt>
                <c:pt idx="113">
                  <c:v>4.5300464385159138</c:v>
                </c:pt>
                <c:pt idx="114">
                  <c:v>4.5207977957323777</c:v>
                </c:pt>
                <c:pt idx="115">
                  <c:v>4.5115491529488416</c:v>
                </c:pt>
                <c:pt idx="116">
                  <c:v>4.5023005101653606</c:v>
                </c:pt>
                <c:pt idx="117">
                  <c:v>4.4930518673818236</c:v>
                </c:pt>
                <c:pt idx="118">
                  <c:v>4.4838032245982866</c:v>
                </c:pt>
                <c:pt idx="119">
                  <c:v>4.4745545818148065</c:v>
                </c:pt>
                <c:pt idx="120">
                  <c:v>4.4653059390312686</c:v>
                </c:pt>
                <c:pt idx="121">
                  <c:v>4.4560572962477325</c:v>
                </c:pt>
                <c:pt idx="122">
                  <c:v>4.4468086534642506</c:v>
                </c:pt>
                <c:pt idx="123">
                  <c:v>4.4375600106807127</c:v>
                </c:pt>
                <c:pt idx="124">
                  <c:v>4.4283113678971766</c:v>
                </c:pt>
                <c:pt idx="125">
                  <c:v>4.4190627251136956</c:v>
                </c:pt>
                <c:pt idx="126">
                  <c:v>4.4098140823301595</c:v>
                </c:pt>
                <c:pt idx="127">
                  <c:v>4.4005654395466216</c:v>
                </c:pt>
                <c:pt idx="128">
                  <c:v>4.3913167967631415</c:v>
                </c:pt>
                <c:pt idx="129">
                  <c:v>4.3820681539796054</c:v>
                </c:pt>
                <c:pt idx="130">
                  <c:v>4.3728195111960684</c:v>
                </c:pt>
                <c:pt idx="131">
                  <c:v>4.3635708684125882</c:v>
                </c:pt>
                <c:pt idx="132">
                  <c:v>4.3543222256290504</c:v>
                </c:pt>
                <c:pt idx="133">
                  <c:v>4.3450735828455143</c:v>
                </c:pt>
                <c:pt idx="134">
                  <c:v>4.3358249400620323</c:v>
                </c:pt>
                <c:pt idx="135">
                  <c:v>4.3265762972784971</c:v>
                </c:pt>
                <c:pt idx="136">
                  <c:v>4.317327654494961</c:v>
                </c:pt>
                <c:pt idx="137">
                  <c:v>4.3080790117114782</c:v>
                </c:pt>
                <c:pt idx="138">
                  <c:v>4.2988303689279412</c:v>
                </c:pt>
                <c:pt idx="139">
                  <c:v>4.2895817261444051</c:v>
                </c:pt>
                <c:pt idx="140">
                  <c:v>4.280333083360925</c:v>
                </c:pt>
                <c:pt idx="141">
                  <c:v>4.271084440577388</c:v>
                </c:pt>
                <c:pt idx="142">
                  <c:v>4.2618357977938501</c:v>
                </c:pt>
                <c:pt idx="143">
                  <c:v>4.25258715501037</c:v>
                </c:pt>
                <c:pt idx="144">
                  <c:v>4.2433385122268339</c:v>
                </c:pt>
                <c:pt idx="145">
                  <c:v>4.234089869443296</c:v>
                </c:pt>
                <c:pt idx="146">
                  <c:v>4.2248412266598141</c:v>
                </c:pt>
                <c:pt idx="147">
                  <c:v>4.215592583876278</c:v>
                </c:pt>
                <c:pt idx="148">
                  <c:v>4.2063439410927401</c:v>
                </c:pt>
                <c:pt idx="149">
                  <c:v>4.1970952983092591</c:v>
                </c:pt>
                <c:pt idx="150">
                  <c:v>4.187846655525723</c:v>
                </c:pt>
                <c:pt idx="151">
                  <c:v>4.1785980127421869</c:v>
                </c:pt>
                <c:pt idx="152">
                  <c:v>4.169349369958705</c:v>
                </c:pt>
                <c:pt idx="153">
                  <c:v>4.1601007271751689</c:v>
                </c:pt>
                <c:pt idx="154">
                  <c:v>4.1508520843916319</c:v>
                </c:pt>
                <c:pt idx="155">
                  <c:v>4.1416034416081517</c:v>
                </c:pt>
                <c:pt idx="156">
                  <c:v>4.1323547988246156</c:v>
                </c:pt>
                <c:pt idx="157">
                  <c:v>4.1231061560410778</c:v>
                </c:pt>
                <c:pt idx="158">
                  <c:v>4.1138575132575959</c:v>
                </c:pt>
                <c:pt idx="159">
                  <c:v>4.1046088704740598</c:v>
                </c:pt>
                <c:pt idx="160">
                  <c:v>4.0953602276905219</c:v>
                </c:pt>
                <c:pt idx="161">
                  <c:v>4.0861115849070426</c:v>
                </c:pt>
                <c:pt idx="162">
                  <c:v>4.0768629421235048</c:v>
                </c:pt>
                <c:pt idx="163">
                  <c:v>4.0676142993399687</c:v>
                </c:pt>
                <c:pt idx="164">
                  <c:v>4.0583656565564885</c:v>
                </c:pt>
                <c:pt idx="165">
                  <c:v>4.0491170137729506</c:v>
                </c:pt>
                <c:pt idx="166">
                  <c:v>4.0398683709894154</c:v>
                </c:pt>
                <c:pt idx="167">
                  <c:v>4.0306197282059335</c:v>
                </c:pt>
                <c:pt idx="168">
                  <c:v>4.0213710854223974</c:v>
                </c:pt>
                <c:pt idx="169">
                  <c:v>4.0121224426388604</c:v>
                </c:pt>
                <c:pt idx="170">
                  <c:v>4.0028737998553776</c:v>
                </c:pt>
                <c:pt idx="171">
                  <c:v>3.9936251570718415</c:v>
                </c:pt>
                <c:pt idx="172">
                  <c:v>3.9843765142883059</c:v>
                </c:pt>
                <c:pt idx="173">
                  <c:v>3.9751278715048244</c:v>
                </c:pt>
                <c:pt idx="174">
                  <c:v>3.965879228721287</c:v>
                </c:pt>
                <c:pt idx="175">
                  <c:v>3.9566305859377504</c:v>
                </c:pt>
                <c:pt idx="176">
                  <c:v>3.9473819431542698</c:v>
                </c:pt>
                <c:pt idx="177">
                  <c:v>3.9381333003707319</c:v>
                </c:pt>
                <c:pt idx="178">
                  <c:v>3.9288846575871972</c:v>
                </c:pt>
                <c:pt idx="179">
                  <c:v>3.9196360148037153</c:v>
                </c:pt>
                <c:pt idx="180">
                  <c:v>3.9103873720201787</c:v>
                </c:pt>
                <c:pt idx="181">
                  <c:v>3.9011387292366426</c:v>
                </c:pt>
                <c:pt idx="182">
                  <c:v>3.8918900864531594</c:v>
                </c:pt>
                <c:pt idx="183">
                  <c:v>3.8826414436696255</c:v>
                </c:pt>
                <c:pt idx="184">
                  <c:v>3.8733928008860881</c:v>
                </c:pt>
                <c:pt idx="185">
                  <c:v>3.8641441581026048</c:v>
                </c:pt>
              </c:numCache>
            </c:numRef>
          </c:xVal>
          <c:yVal>
            <c:numRef>
              <c:f>Sheet1!$E$2:$E$266</c:f>
              <c:numCache>
                <c:formatCode>General</c:formatCode>
                <c:ptCount val="265"/>
                <c:pt idx="0">
                  <c:v>189.957914492632</c:v>
                </c:pt>
                <c:pt idx="1">
                  <c:v>215.96811428279801</c:v>
                </c:pt>
                <c:pt idx="2">
                  <c:v>253.05606333746201</c:v>
                </c:pt>
                <c:pt idx="3">
                  <c:v>289.68098906375099</c:v>
                </c:pt>
                <c:pt idx="4">
                  <c:v>329.157363122047</c:v>
                </c:pt>
                <c:pt idx="5">
                  <c:v>375.94968719804302</c:v>
                </c:pt>
                <c:pt idx="6">
                  <c:v>427.39403763604901</c:v>
                </c:pt>
                <c:pt idx="7">
                  <c:v>489.95002455680799</c:v>
                </c:pt>
                <c:pt idx="8">
                  <c:v>556.95371256552301</c:v>
                </c:pt>
                <c:pt idx="9">
                  <c:v>634.97933297320401</c:v>
                </c:pt>
                <c:pt idx="10">
                  <c:v>722.46971230608096</c:v>
                </c:pt>
                <c:pt idx="11">
                  <c:v>812.10961295100196</c:v>
                </c:pt>
                <c:pt idx="12">
                  <c:v>921.09650514097905</c:v>
                </c:pt>
                <c:pt idx="13">
                  <c:v>1034.4385341628599</c:v>
                </c:pt>
                <c:pt idx="14">
                  <c:v>1159.35743056518</c:v>
                </c:pt>
                <c:pt idx="15">
                  <c:v>1308.66668882922</c:v>
                </c:pt>
                <c:pt idx="16">
                  <c:v>1464.9690185111599</c:v>
                </c:pt>
                <c:pt idx="17">
                  <c:v>1642.3062058600501</c:v>
                </c:pt>
                <c:pt idx="18">
                  <c:v>1840.5697074887801</c:v>
                </c:pt>
                <c:pt idx="19">
                  <c:v>2054.7437138124901</c:v>
                </c:pt>
                <c:pt idx="20">
                  <c:v>2296.0005561415101</c:v>
                </c:pt>
                <c:pt idx="21">
                  <c:v>2562.2272144910098</c:v>
                </c:pt>
                <c:pt idx="22">
                  <c:v>2856.3005518523801</c:v>
                </c:pt>
                <c:pt idx="23">
                  <c:v>3179.6800970150398</c:v>
                </c:pt>
                <c:pt idx="24">
                  <c:v>3535.45410613494</c:v>
                </c:pt>
                <c:pt idx="25">
                  <c:v>3934.0184018998798</c:v>
                </c:pt>
                <c:pt idx="26">
                  <c:v>4369.7496511476002</c:v>
                </c:pt>
                <c:pt idx="27">
                  <c:v>4861.0225597313001</c:v>
                </c:pt>
                <c:pt idx="28">
                  <c:v>5401.0603617490196</c:v>
                </c:pt>
                <c:pt idx="29">
                  <c:v>5998.7188885824798</c:v>
                </c:pt>
                <c:pt idx="30">
                  <c:v>6651.5755854178396</c:v>
                </c:pt>
                <c:pt idx="31">
                  <c:v>7380.0446189637396</c:v>
                </c:pt>
                <c:pt idx="32">
                  <c:v>8174.05466571743</c:v>
                </c:pt>
                <c:pt idx="33">
                  <c:v>9043.5171780526107</c:v>
                </c:pt>
                <c:pt idx="34">
                  <c:v>9996.1198220435308</c:v>
                </c:pt>
                <c:pt idx="35">
                  <c:v>11031.221692703601</c:v>
                </c:pt>
                <c:pt idx="36">
                  <c:v>12148.959591290601</c:v>
                </c:pt>
                <c:pt idx="37">
                  <c:v>13360.10056024</c:v>
                </c:pt>
                <c:pt idx="38">
                  <c:v>14649.489654856199</c:v>
                </c:pt>
                <c:pt idx="39">
                  <c:v>16033.925660753301</c:v>
                </c:pt>
                <c:pt idx="40">
                  <c:v>17495.208014978001</c:v>
                </c:pt>
                <c:pt idx="41">
                  <c:v>19031.638672402401</c:v>
                </c:pt>
                <c:pt idx="42">
                  <c:v>20642.802861153399</c:v>
                </c:pt>
                <c:pt idx="43">
                  <c:v>22316.2547495773</c:v>
                </c:pt>
                <c:pt idx="44">
                  <c:v>24037.125743181499</c:v>
                </c:pt>
                <c:pt idx="45">
                  <c:v>25807.940156424102</c:v>
                </c:pt>
                <c:pt idx="46">
                  <c:v>27603.743634915201</c:v>
                </c:pt>
                <c:pt idx="47">
                  <c:v>29406.827356993701</c:v>
                </c:pt>
                <c:pt idx="48">
                  <c:v>31206.6234849475</c:v>
                </c:pt>
                <c:pt idx="49">
                  <c:v>32983.377946827801</c:v>
                </c:pt>
                <c:pt idx="50">
                  <c:v>34716.007254069998</c:v>
                </c:pt>
                <c:pt idx="51">
                  <c:v>36393.953844446398</c:v>
                </c:pt>
                <c:pt idx="52">
                  <c:v>37993.072449220199</c:v>
                </c:pt>
                <c:pt idx="53">
                  <c:v>39478.692776372103</c:v>
                </c:pt>
                <c:pt idx="54">
                  <c:v>40856.455796329101</c:v>
                </c:pt>
                <c:pt idx="55">
                  <c:v>42091.872403356603</c:v>
                </c:pt>
                <c:pt idx="56">
                  <c:v>43176.883602165501</c:v>
                </c:pt>
                <c:pt idx="57">
                  <c:v>44080.040962786297</c:v>
                </c:pt>
                <c:pt idx="58">
                  <c:v>44805.665166619401</c:v>
                </c:pt>
                <c:pt idx="59">
                  <c:v>45341.892328119502</c:v>
                </c:pt>
                <c:pt idx="60">
                  <c:v>45680.899631856999</c:v>
                </c:pt>
                <c:pt idx="61">
                  <c:v>45807.254505805497</c:v>
                </c:pt>
                <c:pt idx="62">
                  <c:v>45730.292495633599</c:v>
                </c:pt>
                <c:pt idx="63">
                  <c:v>45450.779850537503</c:v>
                </c:pt>
                <c:pt idx="64">
                  <c:v>44972.544531566498</c:v>
                </c:pt>
                <c:pt idx="65">
                  <c:v>44317.914682960298</c:v>
                </c:pt>
                <c:pt idx="66">
                  <c:v>43487.509177278203</c:v>
                </c:pt>
                <c:pt idx="67">
                  <c:v>42495.0373761269</c:v>
                </c:pt>
                <c:pt idx="68">
                  <c:v>41359.504644402201</c:v>
                </c:pt>
                <c:pt idx="69">
                  <c:v>40103.001353655804</c:v>
                </c:pt>
                <c:pt idx="70">
                  <c:v>38745.929049986597</c:v>
                </c:pt>
                <c:pt idx="71">
                  <c:v>37315.475409686202</c:v>
                </c:pt>
                <c:pt idx="72">
                  <c:v>35821.865585955202</c:v>
                </c:pt>
                <c:pt idx="73">
                  <c:v>34291.715743043504</c:v>
                </c:pt>
                <c:pt idx="74">
                  <c:v>32746.720825363402</c:v>
                </c:pt>
                <c:pt idx="75">
                  <c:v>31202.896984998701</c:v>
                </c:pt>
                <c:pt idx="76">
                  <c:v>29674.0329065517</c:v>
                </c:pt>
                <c:pt idx="77">
                  <c:v>28178.568755107299</c:v>
                </c:pt>
                <c:pt idx="78">
                  <c:v>26729.361590686301</c:v>
                </c:pt>
                <c:pt idx="79">
                  <c:v>25330.846484921301</c:v>
                </c:pt>
                <c:pt idx="80">
                  <c:v>23998.097967170899</c:v>
                </c:pt>
                <c:pt idx="81">
                  <c:v>22739.2557996424</c:v>
                </c:pt>
                <c:pt idx="82">
                  <c:v>21544.0015382286</c:v>
                </c:pt>
                <c:pt idx="83">
                  <c:v>20418.619491096801</c:v>
                </c:pt>
                <c:pt idx="84">
                  <c:v>19377.7752492072</c:v>
                </c:pt>
                <c:pt idx="85">
                  <c:v>18404.673314924799</c:v>
                </c:pt>
                <c:pt idx="86">
                  <c:v>17502.737365736499</c:v>
                </c:pt>
                <c:pt idx="87">
                  <c:v>16653.380914459201</c:v>
                </c:pt>
                <c:pt idx="88">
                  <c:v>15874.872326537299</c:v>
                </c:pt>
                <c:pt idx="89">
                  <c:v>15148.203216780599</c:v>
                </c:pt>
                <c:pt idx="90">
                  <c:v>14474.1401093594</c:v>
                </c:pt>
                <c:pt idx="91">
                  <c:v>13856.044322371399</c:v>
                </c:pt>
                <c:pt idx="92">
                  <c:v>13282.655157647099</c:v>
                </c:pt>
                <c:pt idx="93">
                  <c:v>12742.3251492497</c:v>
                </c:pt>
                <c:pt idx="94">
                  <c:v>12242.776340946801</c:v>
                </c:pt>
                <c:pt idx="95">
                  <c:v>11780.033928568901</c:v>
                </c:pt>
                <c:pt idx="96">
                  <c:v>11344.6934914884</c:v>
                </c:pt>
                <c:pt idx="97">
                  <c:v>10942.3015223762</c:v>
                </c:pt>
                <c:pt idx="98">
                  <c:v>10562.365123768101</c:v>
                </c:pt>
                <c:pt idx="99">
                  <c:v>10204.0800486971</c:v>
                </c:pt>
                <c:pt idx="100">
                  <c:v>9865.2509018812107</c:v>
                </c:pt>
                <c:pt idx="101">
                  <c:v>9546.2604962610294</c:v>
                </c:pt>
                <c:pt idx="102">
                  <c:v>9244.3380024531307</c:v>
                </c:pt>
                <c:pt idx="103">
                  <c:v>8967.1805653761294</c:v>
                </c:pt>
                <c:pt idx="104">
                  <c:v>8699.4947489337701</c:v>
                </c:pt>
                <c:pt idx="105">
                  <c:v>8435.5410104201092</c:v>
                </c:pt>
                <c:pt idx="106">
                  <c:v>8191.0319326366198</c:v>
                </c:pt>
                <c:pt idx="107">
                  <c:v>7952.3928825059002</c:v>
                </c:pt>
                <c:pt idx="108">
                  <c:v>7729.6228290981999</c:v>
                </c:pt>
                <c:pt idx="109">
                  <c:v>7517.2962505250598</c:v>
                </c:pt>
                <c:pt idx="110">
                  <c:v>7308.0618484782199</c:v>
                </c:pt>
                <c:pt idx="111">
                  <c:v>7105.4305761283604</c:v>
                </c:pt>
                <c:pt idx="112">
                  <c:v>6909.4898210552501</c:v>
                </c:pt>
                <c:pt idx="113">
                  <c:v>6718.9924359253901</c:v>
                </c:pt>
                <c:pt idx="114">
                  <c:v>6538.9872733222901</c:v>
                </c:pt>
                <c:pt idx="115">
                  <c:v>6368.4716893454197</c:v>
                </c:pt>
                <c:pt idx="116">
                  <c:v>6199.1653346124403</c:v>
                </c:pt>
                <c:pt idx="117">
                  <c:v>6037.0103678424603</c:v>
                </c:pt>
                <c:pt idx="118">
                  <c:v>5875.0229033774303</c:v>
                </c:pt>
                <c:pt idx="119">
                  <c:v>5729.63630640675</c:v>
                </c:pt>
                <c:pt idx="120">
                  <c:v>5587.5309223791901</c:v>
                </c:pt>
                <c:pt idx="121">
                  <c:v>5449.9675439332996</c:v>
                </c:pt>
                <c:pt idx="122">
                  <c:v>5329.0246888824504</c:v>
                </c:pt>
                <c:pt idx="123">
                  <c:v>5213.7944935446903</c:v>
                </c:pt>
                <c:pt idx="124">
                  <c:v>5109.5514932849701</c:v>
                </c:pt>
                <c:pt idx="125">
                  <c:v>5013.1471355855601</c:v>
                </c:pt>
                <c:pt idx="126">
                  <c:v>4932.0017874594396</c:v>
                </c:pt>
                <c:pt idx="127">
                  <c:v>4863.2897244297101</c:v>
                </c:pt>
                <c:pt idx="128">
                  <c:v>4804.1916998059496</c:v>
                </c:pt>
                <c:pt idx="129">
                  <c:v>4761.12448293132</c:v>
                </c:pt>
                <c:pt idx="130">
                  <c:v>4723.8169673988396</c:v>
                </c:pt>
                <c:pt idx="131">
                  <c:v>4710.9501504929904</c:v>
                </c:pt>
                <c:pt idx="132">
                  <c:v>4701.3233540396805</c:v>
                </c:pt>
                <c:pt idx="133">
                  <c:v>4708.9836799473396</c:v>
                </c:pt>
                <c:pt idx="134">
                  <c:v>4725.1941466092103</c:v>
                </c:pt>
                <c:pt idx="135">
                  <c:v>4752.0500113211701</c:v>
                </c:pt>
                <c:pt idx="136">
                  <c:v>4782.6358585043299</c:v>
                </c:pt>
                <c:pt idx="137">
                  <c:v>4820.8998492334304</c:v>
                </c:pt>
                <c:pt idx="138">
                  <c:v>4860.6598996286903</c:v>
                </c:pt>
                <c:pt idx="139">
                  <c:v>4903.8127386061497</c:v>
                </c:pt>
                <c:pt idx="140">
                  <c:v>4944.4345947135498</c:v>
                </c:pt>
                <c:pt idx="141">
                  <c:v>4986.1415643626697</c:v>
                </c:pt>
                <c:pt idx="142">
                  <c:v>5011.8479177443596</c:v>
                </c:pt>
                <c:pt idx="143">
                  <c:v>5037.17479126337</c:v>
                </c:pt>
                <c:pt idx="144">
                  <c:v>5042.8406264658597</c:v>
                </c:pt>
                <c:pt idx="145">
                  <c:v>5039.47938832009</c:v>
                </c:pt>
                <c:pt idx="146">
                  <c:v>5021.8056781853702</c:v>
                </c:pt>
                <c:pt idx="147">
                  <c:v>4987.4613837418801</c:v>
                </c:pt>
                <c:pt idx="148">
                  <c:v>4931.7708893142199</c:v>
                </c:pt>
                <c:pt idx="149">
                  <c:v>4858.42561467217</c:v>
                </c:pt>
                <c:pt idx="150">
                  <c:v>4772.7257129106902</c:v>
                </c:pt>
                <c:pt idx="151">
                  <c:v>4660.7029778352198</c:v>
                </c:pt>
                <c:pt idx="152">
                  <c:v>4534.7326793649499</c:v>
                </c:pt>
                <c:pt idx="153">
                  <c:v>4395.7280976167704</c:v>
                </c:pt>
                <c:pt idx="154">
                  <c:v>4232.3304468576198</c:v>
                </c:pt>
                <c:pt idx="155">
                  <c:v>4059.0419864959799</c:v>
                </c:pt>
                <c:pt idx="156">
                  <c:v>3886.85818929473</c:v>
                </c:pt>
                <c:pt idx="157">
                  <c:v>3692.30570705942</c:v>
                </c:pt>
                <c:pt idx="158">
                  <c:v>3489.75363362603</c:v>
                </c:pt>
                <c:pt idx="159">
                  <c:v>3285.36035768989</c:v>
                </c:pt>
                <c:pt idx="160">
                  <c:v>3073.6741860399102</c:v>
                </c:pt>
                <c:pt idx="161">
                  <c:v>2857.5809829105401</c:v>
                </c:pt>
                <c:pt idx="162">
                  <c:v>2649.7296344184401</c:v>
                </c:pt>
                <c:pt idx="163">
                  <c:v>2439.7242759061301</c:v>
                </c:pt>
                <c:pt idx="164">
                  <c:v>2233.5829418787498</c:v>
                </c:pt>
                <c:pt idx="165">
                  <c:v>2032.94142268989</c:v>
                </c:pt>
                <c:pt idx="166">
                  <c:v>1848.5341112318999</c:v>
                </c:pt>
                <c:pt idx="167">
                  <c:v>1665.45176165778</c:v>
                </c:pt>
                <c:pt idx="168">
                  <c:v>1496.8696804184001</c:v>
                </c:pt>
                <c:pt idx="169">
                  <c:v>1331.9920714371499</c:v>
                </c:pt>
                <c:pt idx="170">
                  <c:v>1183.4409130322799</c:v>
                </c:pt>
                <c:pt idx="171">
                  <c:v>1045.6208852284101</c:v>
                </c:pt>
                <c:pt idx="172">
                  <c:v>919.63498571147704</c:v>
                </c:pt>
                <c:pt idx="173">
                  <c:v>803.73810232240101</c:v>
                </c:pt>
                <c:pt idx="174">
                  <c:v>697.07170119450302</c:v>
                </c:pt>
                <c:pt idx="175">
                  <c:v>602.25894388084498</c:v>
                </c:pt>
                <c:pt idx="176">
                  <c:v>514.13040119842594</c:v>
                </c:pt>
                <c:pt idx="177">
                  <c:v>439.052561106452</c:v>
                </c:pt>
                <c:pt idx="178">
                  <c:v>375.25504156006298</c:v>
                </c:pt>
                <c:pt idx="179">
                  <c:v>313.48036300984899</c:v>
                </c:pt>
                <c:pt idx="180">
                  <c:v>265.22215412073899</c:v>
                </c:pt>
                <c:pt idx="181">
                  <c:v>218.757166000132</c:v>
                </c:pt>
                <c:pt idx="182">
                  <c:v>178.49288617741101</c:v>
                </c:pt>
                <c:pt idx="183">
                  <c:v>146.978587376853</c:v>
                </c:pt>
                <c:pt idx="184">
                  <c:v>121.689020528249</c:v>
                </c:pt>
                <c:pt idx="185">
                  <c:v>94.529972706283601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69-AE41-B459-3E8269012951}"/>
            </c:ext>
          </c:extLst>
        </c:ser>
        <c:ser>
          <c:idx val="1"/>
          <c:order val="1"/>
          <c:tx>
            <c:strRef>
              <c:f>Sheet1!$G$1</c:f>
              <c:strCache>
                <c:ptCount val="1"/>
                <c:pt idx="0">
                  <c:v>peak 1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Sheet1!$F$2:$F$266</c:f>
              <c:numCache>
                <c:formatCode>General</c:formatCode>
                <c:ptCount val="265"/>
                <c:pt idx="0">
                  <c:v>5.5751430730534492</c:v>
                </c:pt>
                <c:pt idx="1">
                  <c:v>5.5658944302699132</c:v>
                </c:pt>
                <c:pt idx="2">
                  <c:v>5.5566457874864303</c:v>
                </c:pt>
                <c:pt idx="3">
                  <c:v>5.5473971447028934</c:v>
                </c:pt>
                <c:pt idx="4">
                  <c:v>5.5381485019193573</c:v>
                </c:pt>
                <c:pt idx="5">
                  <c:v>5.5288998591358771</c:v>
                </c:pt>
                <c:pt idx="6">
                  <c:v>5.5196512163523401</c:v>
                </c:pt>
                <c:pt idx="7">
                  <c:v>5.5104025735688023</c:v>
                </c:pt>
                <c:pt idx="8">
                  <c:v>5.5011539307853221</c:v>
                </c:pt>
                <c:pt idx="9">
                  <c:v>5.491905288001786</c:v>
                </c:pt>
                <c:pt idx="10">
                  <c:v>5.482656645218249</c:v>
                </c:pt>
                <c:pt idx="11">
                  <c:v>5.4734080024347671</c:v>
                </c:pt>
                <c:pt idx="12">
                  <c:v>5.464159359651231</c:v>
                </c:pt>
                <c:pt idx="13">
                  <c:v>5.454910716867694</c:v>
                </c:pt>
                <c:pt idx="14">
                  <c:v>5.4456620740842121</c:v>
                </c:pt>
                <c:pt idx="15">
                  <c:v>5.436413431300676</c:v>
                </c:pt>
                <c:pt idx="16">
                  <c:v>5.4271647885171408</c:v>
                </c:pt>
                <c:pt idx="17">
                  <c:v>5.417916145733658</c:v>
                </c:pt>
                <c:pt idx="18">
                  <c:v>5.4086675029501219</c:v>
                </c:pt>
                <c:pt idx="19">
                  <c:v>5.3994188601665849</c:v>
                </c:pt>
                <c:pt idx="20">
                  <c:v>5.3901702173831048</c:v>
                </c:pt>
                <c:pt idx="21">
                  <c:v>5.3809215745995678</c:v>
                </c:pt>
                <c:pt idx="22">
                  <c:v>5.3716729318160308</c:v>
                </c:pt>
                <c:pt idx="23">
                  <c:v>5.3624242890325489</c:v>
                </c:pt>
                <c:pt idx="24">
                  <c:v>5.3531756462490119</c:v>
                </c:pt>
                <c:pt idx="25">
                  <c:v>5.3439270034654767</c:v>
                </c:pt>
                <c:pt idx="26">
                  <c:v>5.3346783606819947</c:v>
                </c:pt>
                <c:pt idx="27">
                  <c:v>5.3254297178984578</c:v>
                </c:pt>
                <c:pt idx="28">
                  <c:v>5.3161810751149208</c:v>
                </c:pt>
                <c:pt idx="29">
                  <c:v>5.3069324323314406</c:v>
                </c:pt>
                <c:pt idx="30">
                  <c:v>5.2976837895479036</c:v>
                </c:pt>
                <c:pt idx="31">
                  <c:v>5.2884351467643667</c:v>
                </c:pt>
                <c:pt idx="32">
                  <c:v>5.2791865039808856</c:v>
                </c:pt>
                <c:pt idx="33">
                  <c:v>5.2699378611973495</c:v>
                </c:pt>
                <c:pt idx="34">
                  <c:v>5.2606892184138134</c:v>
                </c:pt>
                <c:pt idx="35">
                  <c:v>5.2514405756303306</c:v>
                </c:pt>
                <c:pt idx="36">
                  <c:v>5.2421919328467954</c:v>
                </c:pt>
                <c:pt idx="37">
                  <c:v>5.2329432900632584</c:v>
                </c:pt>
                <c:pt idx="38">
                  <c:v>5.2236946472797765</c:v>
                </c:pt>
                <c:pt idx="39">
                  <c:v>5.2144460044962395</c:v>
                </c:pt>
                <c:pt idx="40">
                  <c:v>5.2051973617127034</c:v>
                </c:pt>
                <c:pt idx="41">
                  <c:v>5.1959487189292233</c:v>
                </c:pt>
                <c:pt idx="42">
                  <c:v>5.1867000761456854</c:v>
                </c:pt>
                <c:pt idx="43">
                  <c:v>5.1774514333621484</c:v>
                </c:pt>
                <c:pt idx="44">
                  <c:v>5.1682027905786683</c:v>
                </c:pt>
                <c:pt idx="45">
                  <c:v>5.1589541477951322</c:v>
                </c:pt>
                <c:pt idx="46">
                  <c:v>5.1497055050115952</c:v>
                </c:pt>
                <c:pt idx="47">
                  <c:v>5.1404568622281124</c:v>
                </c:pt>
                <c:pt idx="48">
                  <c:v>5.1312082194445772</c:v>
                </c:pt>
                <c:pt idx="49">
                  <c:v>5.1219595766610402</c:v>
                </c:pt>
                <c:pt idx="50">
                  <c:v>5.1127109338775583</c:v>
                </c:pt>
                <c:pt idx="51">
                  <c:v>5.1034622910940222</c:v>
                </c:pt>
                <c:pt idx="52">
                  <c:v>5.0942136483104852</c:v>
                </c:pt>
                <c:pt idx="53">
                  <c:v>5.0849650055270041</c:v>
                </c:pt>
                <c:pt idx="54">
                  <c:v>5.0757163627434672</c:v>
                </c:pt>
                <c:pt idx="55">
                  <c:v>5.0664677199599311</c:v>
                </c:pt>
                <c:pt idx="56">
                  <c:v>5.0572190771764509</c:v>
                </c:pt>
                <c:pt idx="57">
                  <c:v>5.047970434392913</c:v>
                </c:pt>
                <c:pt idx="58">
                  <c:v>5.0387217916093769</c:v>
                </c:pt>
                <c:pt idx="59">
                  <c:v>5.0294731488258959</c:v>
                </c:pt>
                <c:pt idx="60">
                  <c:v>5.0202245060423589</c:v>
                </c:pt>
                <c:pt idx="61">
                  <c:v>5.0109758632588228</c:v>
                </c:pt>
                <c:pt idx="62">
                  <c:v>5.00172722047534</c:v>
                </c:pt>
                <c:pt idx="63">
                  <c:v>4.9924785776918039</c:v>
                </c:pt>
                <c:pt idx="64">
                  <c:v>4.9832299349082687</c:v>
                </c:pt>
                <c:pt idx="65">
                  <c:v>4.9739812921247868</c:v>
                </c:pt>
                <c:pt idx="66">
                  <c:v>4.9647326493412489</c:v>
                </c:pt>
                <c:pt idx="67">
                  <c:v>4.9554840065577128</c:v>
                </c:pt>
                <c:pt idx="68">
                  <c:v>4.9462353637742327</c:v>
                </c:pt>
                <c:pt idx="69">
                  <c:v>4.9369867209906948</c:v>
                </c:pt>
                <c:pt idx="70">
                  <c:v>4.9277380782071587</c:v>
                </c:pt>
                <c:pt idx="71">
                  <c:v>4.9184894354236768</c:v>
                </c:pt>
                <c:pt idx="72">
                  <c:v>4.9092407926401416</c:v>
                </c:pt>
                <c:pt idx="73">
                  <c:v>4.8999921498566037</c:v>
                </c:pt>
                <c:pt idx="74">
                  <c:v>4.8907435070731218</c:v>
                </c:pt>
                <c:pt idx="75">
                  <c:v>4.8814948642895857</c:v>
                </c:pt>
                <c:pt idx="76">
                  <c:v>4.8722462215060505</c:v>
                </c:pt>
                <c:pt idx="77">
                  <c:v>4.8629975787225677</c:v>
                </c:pt>
                <c:pt idx="78">
                  <c:v>4.8537489359390316</c:v>
                </c:pt>
                <c:pt idx="79">
                  <c:v>4.8445002931554946</c:v>
                </c:pt>
                <c:pt idx="80">
                  <c:v>4.8352516503720144</c:v>
                </c:pt>
                <c:pt idx="81">
                  <c:v>4.8260030075884774</c:v>
                </c:pt>
                <c:pt idx="82">
                  <c:v>4.8167543648049405</c:v>
                </c:pt>
                <c:pt idx="83">
                  <c:v>4.8075057220214585</c:v>
                </c:pt>
                <c:pt idx="84">
                  <c:v>4.7982570792379233</c:v>
                </c:pt>
                <c:pt idx="85">
                  <c:v>4.7890084364543872</c:v>
                </c:pt>
                <c:pt idx="86">
                  <c:v>4.7797597936709053</c:v>
                </c:pt>
                <c:pt idx="87">
                  <c:v>4.7705111508873674</c:v>
                </c:pt>
                <c:pt idx="88">
                  <c:v>4.7612625081038322</c:v>
                </c:pt>
                <c:pt idx="89">
                  <c:v>4.7520138653203503</c:v>
                </c:pt>
                <c:pt idx="90">
                  <c:v>4.7427652225368142</c:v>
                </c:pt>
                <c:pt idx="91">
                  <c:v>4.7335165797532763</c:v>
                </c:pt>
                <c:pt idx="92">
                  <c:v>4.7242679369697962</c:v>
                </c:pt>
                <c:pt idx="93">
                  <c:v>4.7150192941862601</c:v>
                </c:pt>
                <c:pt idx="94">
                  <c:v>4.7057706514027222</c:v>
                </c:pt>
                <c:pt idx="95">
                  <c:v>4.6965220086192403</c:v>
                </c:pt>
                <c:pt idx="96">
                  <c:v>4.6872733658357051</c:v>
                </c:pt>
                <c:pt idx="97">
                  <c:v>4.678024723052169</c:v>
                </c:pt>
                <c:pt idx="98">
                  <c:v>4.6687760802686853</c:v>
                </c:pt>
                <c:pt idx="99">
                  <c:v>4.6595274374851492</c:v>
                </c:pt>
                <c:pt idx="100">
                  <c:v>4.6502787947016131</c:v>
                </c:pt>
                <c:pt idx="101">
                  <c:v>4.6410301519181321</c:v>
                </c:pt>
                <c:pt idx="102">
                  <c:v>4.6317815091345951</c:v>
                </c:pt>
                <c:pt idx="103">
                  <c:v>4.6225328663510581</c:v>
                </c:pt>
                <c:pt idx="104">
                  <c:v>4.6132842235675779</c:v>
                </c:pt>
                <c:pt idx="105">
                  <c:v>4.6040355807840418</c:v>
                </c:pt>
                <c:pt idx="106">
                  <c:v>4.5947869380005049</c:v>
                </c:pt>
                <c:pt idx="107">
                  <c:v>4.5855382952170221</c:v>
                </c:pt>
                <c:pt idx="108">
                  <c:v>4.5762896524334868</c:v>
                </c:pt>
                <c:pt idx="109">
                  <c:v>4.5670410096499507</c:v>
                </c:pt>
                <c:pt idx="110">
                  <c:v>4.5577923668664688</c:v>
                </c:pt>
                <c:pt idx="111">
                  <c:v>4.5485437240829336</c:v>
                </c:pt>
                <c:pt idx="112">
                  <c:v>4.5392950812993949</c:v>
                </c:pt>
                <c:pt idx="113">
                  <c:v>4.5300464385159138</c:v>
                </c:pt>
                <c:pt idx="114">
                  <c:v>4.5207977957323777</c:v>
                </c:pt>
                <c:pt idx="115">
                  <c:v>4.5115491529488416</c:v>
                </c:pt>
                <c:pt idx="116">
                  <c:v>4.5023005101653606</c:v>
                </c:pt>
                <c:pt idx="117">
                  <c:v>4.4930518673818236</c:v>
                </c:pt>
                <c:pt idx="118">
                  <c:v>4.4838032245982866</c:v>
                </c:pt>
                <c:pt idx="119">
                  <c:v>4.4745545818148065</c:v>
                </c:pt>
                <c:pt idx="120">
                  <c:v>4.4653059390312686</c:v>
                </c:pt>
                <c:pt idx="121">
                  <c:v>4.4560572962477325</c:v>
                </c:pt>
                <c:pt idx="122">
                  <c:v>4.4468086534642506</c:v>
                </c:pt>
                <c:pt idx="123">
                  <c:v>4.4375600106807127</c:v>
                </c:pt>
                <c:pt idx="124">
                  <c:v>4.4283113678971766</c:v>
                </c:pt>
                <c:pt idx="125">
                  <c:v>4.4190627251136956</c:v>
                </c:pt>
                <c:pt idx="126">
                  <c:v>4.4098140823301595</c:v>
                </c:pt>
                <c:pt idx="127">
                  <c:v>4.4005654395466216</c:v>
                </c:pt>
                <c:pt idx="128">
                  <c:v>4.3913167967631415</c:v>
                </c:pt>
                <c:pt idx="129">
                  <c:v>4.3820681539796054</c:v>
                </c:pt>
                <c:pt idx="130">
                  <c:v>4.3728195111960684</c:v>
                </c:pt>
                <c:pt idx="131">
                  <c:v>4.3635708684125882</c:v>
                </c:pt>
                <c:pt idx="132">
                  <c:v>4.3543222256290504</c:v>
                </c:pt>
                <c:pt idx="133">
                  <c:v>4.3450735828455143</c:v>
                </c:pt>
                <c:pt idx="134">
                  <c:v>4.3358249400620323</c:v>
                </c:pt>
                <c:pt idx="135">
                  <c:v>4.3265762972784971</c:v>
                </c:pt>
                <c:pt idx="136">
                  <c:v>4.317327654494961</c:v>
                </c:pt>
                <c:pt idx="137">
                  <c:v>4.3080790117114782</c:v>
                </c:pt>
                <c:pt idx="138">
                  <c:v>4.2988303689279412</c:v>
                </c:pt>
                <c:pt idx="139">
                  <c:v>4.2895817261444051</c:v>
                </c:pt>
                <c:pt idx="140">
                  <c:v>4.280333083360925</c:v>
                </c:pt>
                <c:pt idx="141">
                  <c:v>4.271084440577388</c:v>
                </c:pt>
                <c:pt idx="142">
                  <c:v>4.2618357977938501</c:v>
                </c:pt>
                <c:pt idx="143">
                  <c:v>4.25258715501037</c:v>
                </c:pt>
                <c:pt idx="144">
                  <c:v>4.2433385122268339</c:v>
                </c:pt>
                <c:pt idx="145">
                  <c:v>4.234089869443296</c:v>
                </c:pt>
                <c:pt idx="146">
                  <c:v>4.2248412266598141</c:v>
                </c:pt>
                <c:pt idx="147">
                  <c:v>4.215592583876278</c:v>
                </c:pt>
                <c:pt idx="148">
                  <c:v>4.2063439410927401</c:v>
                </c:pt>
                <c:pt idx="149">
                  <c:v>4.1970952983092591</c:v>
                </c:pt>
                <c:pt idx="150">
                  <c:v>4.187846655525723</c:v>
                </c:pt>
                <c:pt idx="151">
                  <c:v>4.1785980127421869</c:v>
                </c:pt>
                <c:pt idx="152">
                  <c:v>4.169349369958705</c:v>
                </c:pt>
                <c:pt idx="153">
                  <c:v>4.1601007271751689</c:v>
                </c:pt>
                <c:pt idx="154">
                  <c:v>4.1508520843916319</c:v>
                </c:pt>
                <c:pt idx="155">
                  <c:v>4.1416034416081517</c:v>
                </c:pt>
                <c:pt idx="156">
                  <c:v>4.1323547988246156</c:v>
                </c:pt>
                <c:pt idx="157">
                  <c:v>4.1231061560410778</c:v>
                </c:pt>
                <c:pt idx="158">
                  <c:v>4.1138575132575959</c:v>
                </c:pt>
                <c:pt idx="159">
                  <c:v>4.1046088704740598</c:v>
                </c:pt>
                <c:pt idx="160">
                  <c:v>4.0953602276905219</c:v>
                </c:pt>
                <c:pt idx="161">
                  <c:v>4.0861115849070426</c:v>
                </c:pt>
                <c:pt idx="162">
                  <c:v>4.0768629421235048</c:v>
                </c:pt>
                <c:pt idx="163">
                  <c:v>4.0676142993399687</c:v>
                </c:pt>
                <c:pt idx="164">
                  <c:v>4.0583656565564885</c:v>
                </c:pt>
                <c:pt idx="165">
                  <c:v>4.0491170137729506</c:v>
                </c:pt>
                <c:pt idx="166">
                  <c:v>4.0398683709894154</c:v>
                </c:pt>
                <c:pt idx="167">
                  <c:v>4.0306197282059335</c:v>
                </c:pt>
                <c:pt idx="168">
                  <c:v>4.0213710854223974</c:v>
                </c:pt>
                <c:pt idx="169">
                  <c:v>4.0121224426388604</c:v>
                </c:pt>
                <c:pt idx="170">
                  <c:v>4.0028737998553776</c:v>
                </c:pt>
                <c:pt idx="171">
                  <c:v>3.9936251570718415</c:v>
                </c:pt>
                <c:pt idx="172">
                  <c:v>3.9843765142883059</c:v>
                </c:pt>
                <c:pt idx="173">
                  <c:v>3.9751278715048244</c:v>
                </c:pt>
                <c:pt idx="174">
                  <c:v>3.965879228721287</c:v>
                </c:pt>
                <c:pt idx="175">
                  <c:v>3.9566305859377504</c:v>
                </c:pt>
                <c:pt idx="176">
                  <c:v>3.9473819431542698</c:v>
                </c:pt>
                <c:pt idx="177">
                  <c:v>3.9381333003707319</c:v>
                </c:pt>
                <c:pt idx="178">
                  <c:v>3.9288846575871972</c:v>
                </c:pt>
                <c:pt idx="179">
                  <c:v>3.9196360148037153</c:v>
                </c:pt>
                <c:pt idx="180">
                  <c:v>3.9103873720201787</c:v>
                </c:pt>
                <c:pt idx="181">
                  <c:v>3.9011387292366426</c:v>
                </c:pt>
                <c:pt idx="182">
                  <c:v>3.8918900864531594</c:v>
                </c:pt>
                <c:pt idx="183">
                  <c:v>3.8826414436696255</c:v>
                </c:pt>
                <c:pt idx="184">
                  <c:v>3.8733928008860881</c:v>
                </c:pt>
                <c:pt idx="185">
                  <c:v>3.8641441581026048</c:v>
                </c:pt>
              </c:numCache>
            </c:numRef>
          </c:xVal>
          <c:yVal>
            <c:numRef>
              <c:f>Sheet1!$G$2:$G$266</c:f>
              <c:numCache>
                <c:formatCode>General</c:formatCode>
                <c:ptCount val="265"/>
                <c:pt idx="0">
                  <c:v>17.265864825730667</c:v>
                </c:pt>
                <c:pt idx="1">
                  <c:v>22.281553907522589</c:v>
                </c:pt>
                <c:pt idx="2">
                  <c:v>28.63396946201599</c:v>
                </c:pt>
                <c:pt idx="3">
                  <c:v>36.643469202546839</c:v>
                </c:pt>
                <c:pt idx="4">
                  <c:v>46.697169109405181</c:v>
                </c:pt>
                <c:pt idx="5">
                  <c:v>59.260248328625487</c:v>
                </c:pt>
                <c:pt idx="6">
                  <c:v>74.888533207207942</c:v>
                </c:pt>
                <c:pt idx="7">
                  <c:v>94.242354023925031</c:v>
                </c:pt>
                <c:pt idx="8">
                  <c:v>118.10162423750472</c:v>
                </c:pt>
                <c:pt idx="9">
                  <c:v>147.38203849119833</c:v>
                </c:pt>
                <c:pt idx="10">
                  <c:v>183.15222184051862</c:v>
                </c:pt>
                <c:pt idx="11">
                  <c:v>226.65158875453787</c:v>
                </c:pt>
                <c:pt idx="12">
                  <c:v>279.30858689085983</c:v>
                </c:pt>
                <c:pt idx="13">
                  <c:v>342.75890857295627</c:v>
                </c:pt>
                <c:pt idx="14">
                  <c:v>418.86315409114292</c:v>
                </c:pt>
                <c:pt idx="15">
                  <c:v>509.72332789952281</c:v>
                </c:pt>
                <c:pt idx="16">
                  <c:v>617.6974448134664</c:v>
                </c:pt>
                <c:pt idx="17">
                  <c:v>745.4114225613265</c:v>
                </c:pt>
                <c:pt idx="18">
                  <c:v>895.76734437036112</c:v>
                </c:pt>
                <c:pt idx="19">
                  <c:v>1071.9470963100785</c:v>
                </c:pt>
                <c:pt idx="20">
                  <c:v>1277.4103250962617</c:v>
                </c:pt>
                <c:pt idx="21">
                  <c:v>1515.8856295009407</c:v>
                </c:pt>
                <c:pt idx="22">
                  <c:v>1791.353899189867</c:v>
                </c:pt>
                <c:pt idx="23">
                  <c:v>2108.0227553362529</c:v>
                </c:pt>
                <c:pt idx="24">
                  <c:v>2470.2911336615189</c:v>
                </c:pt>
                <c:pt idx="25">
                  <c:v>2882.7031878210246</c:v>
                </c:pt>
                <c:pt idx="26">
                  <c:v>3349.8908830899063</c:v>
                </c:pt>
                <c:pt idx="27">
                  <c:v>3876.5048988879371</c:v>
                </c:pt>
                <c:pt idx="28">
                  <c:v>4467.1337636723747</c:v>
                </c:pt>
                <c:pt idx="29">
                  <c:v>5126.2115043384865</c:v>
                </c:pt>
                <c:pt idx="30">
                  <c:v>5857.914498519237</c:v>
                </c:pt>
                <c:pt idx="31">
                  <c:v>6666.0486634316621</c:v>
                </c:pt>
                <c:pt idx="32">
                  <c:v>7553.9285873551034</c:v>
                </c:pt>
                <c:pt idx="33">
                  <c:v>8524.2506941195188</c:v>
                </c:pt>
                <c:pt idx="34">
                  <c:v>9578.9630097197005</c:v>
                </c:pt>
                <c:pt idx="35">
                  <c:v>10719.134553506809</c:v>
                </c:pt>
                <c:pt idx="36">
                  <c:v>11944.827782299926</c:v>
                </c:pt>
                <c:pt idx="37">
                  <c:v>13254.977852256832</c:v>
                </c:pt>
                <c:pt idx="38">
                  <c:v>14647.282708426814</c:v>
                </c:pt>
                <c:pt idx="39">
                  <c:v>16118.108144214299</c:v>
                </c:pt>
                <c:pt idx="40">
                  <c:v>17662.41197463718</c:v>
                </c:pt>
                <c:pt idx="41">
                  <c:v>19273.691323780575</c:v>
                </c:pt>
                <c:pt idx="42">
                  <c:v>20943.956727587447</c:v>
                </c:pt>
                <c:pt idx="43">
                  <c:v>22663.736294606544</c:v>
                </c:pt>
                <c:pt idx="44">
                  <c:v>24422.112552088678</c:v>
                </c:pt>
                <c:pt idx="45">
                  <c:v>26206.793841527113</c:v>
                </c:pt>
                <c:pt idx="46">
                  <c:v>28004.221233945838</c:v>
                </c:pt>
                <c:pt idx="47">
                  <c:v>29799.710934912098</c:v>
                </c:pt>
                <c:pt idx="48">
                  <c:v>31577.631071977448</c:v>
                </c:pt>
                <c:pt idx="49">
                  <c:v>33321.610640045699</c:v>
                </c:pt>
                <c:pt idx="50">
                  <c:v>35014.777263519674</c:v>
                </c:pt>
                <c:pt idx="51">
                  <c:v>36640.019360416576</c:v>
                </c:pt>
                <c:pt idx="52">
                  <c:v>38180.267307954025</c:v>
                </c:pt>
                <c:pt idx="53">
                  <c:v>39618.787354414657</c:v>
                </c:pt>
                <c:pt idx="54">
                  <c:v>40939.481337364137</c:v>
                </c:pt>
                <c:pt idx="55">
                  <c:v>42127.184788932551</c:v>
                </c:pt>
                <c:pt idx="56">
                  <c:v>43167.95576216669</c:v>
                </c:pt>
                <c:pt idx="57">
                  <c:v>44049.34671640805</c:v>
                </c:pt>
                <c:pt idx="58">
                  <c:v>44760.652063778944</c:v>
                </c:pt>
                <c:pt idx="59">
                  <c:v>45293.124500968595</c:v>
                </c:pt>
                <c:pt idx="60">
                  <c:v>45640.154017226792</c:v>
                </c:pt>
                <c:pt idx="61">
                  <c:v>45797.404457865719</c:v>
                </c:pt>
                <c:pt idx="62">
                  <c:v>45762.903698987204</c:v>
                </c:pt>
                <c:pt idx="63">
                  <c:v>45537.084811661407</c:v>
                </c:pt>
                <c:pt idx="64">
                  <c:v>45122.777014350781</c:v>
                </c:pt>
                <c:pt idx="65">
                  <c:v>44525.146677832789</c:v>
                </c:pt>
                <c:pt idx="66">
                  <c:v>43751.590102438917</c:v>
                </c:pt>
                <c:pt idx="67">
                  <c:v>42811.581178716027</c:v>
                </c:pt>
                <c:pt idx="68">
                  <c:v>41716.478317809393</c:v>
                </c:pt>
                <c:pt idx="69">
                  <c:v>40479.296151111645</c:v>
                </c:pt>
                <c:pt idx="70">
                  <c:v>39114.448410876481</c:v>
                </c:pt>
                <c:pt idx="71">
                  <c:v>37637.469084324883</c:v>
                </c:pt>
                <c:pt idx="72">
                  <c:v>36064.719364117787</c:v>
                </c:pt>
                <c:pt idx="73">
                  <c:v>34413.088088428012</c:v>
                </c:pt>
                <c:pt idx="74">
                  <c:v>32699.693275991172</c:v>
                </c:pt>
                <c:pt idx="75">
                  <c:v>30941.59202859992</c:v>
                </c:pt>
                <c:pt idx="76">
                  <c:v>29155.505516888901</c:v>
                </c:pt>
                <c:pt idx="77">
                  <c:v>27357.56501492202</c:v>
                </c:pt>
                <c:pt idx="78">
                  <c:v>25563.084042624236</c:v>
                </c:pt>
                <c:pt idx="79">
                  <c:v>23786.360652832776</c:v>
                </c:pt>
                <c:pt idx="80">
                  <c:v>22040.512805352319</c:v>
                </c:pt>
                <c:pt idx="81">
                  <c:v>20337.348648769868</c:v>
                </c:pt>
                <c:pt idx="82">
                  <c:v>18687.272423580482</c:v>
                </c:pt>
                <c:pt idx="83">
                  <c:v>17099.225646454168</c:v>
                </c:pt>
                <c:pt idx="84">
                  <c:v>15580.66227037974</c:v>
                </c:pt>
                <c:pt idx="85">
                  <c:v>14137.555666222774</c:v>
                </c:pt>
                <c:pt idx="86">
                  <c:v>12774.434559438849</c:v>
                </c:pt>
                <c:pt idx="87">
                  <c:v>11494.44449615863</c:v>
                </c:pt>
                <c:pt idx="88">
                  <c:v>10299.431011738387</c:v>
                </c:pt>
                <c:pt idx="89">
                  <c:v>9190.0404322361319</c:v>
                </c:pt>
                <c:pt idx="90">
                  <c:v>8165.8341494728802</c:v>
                </c:pt>
                <c:pt idx="91">
                  <c:v>7225.4122608986363</c:v>
                </c:pt>
                <c:pt idx="92">
                  <c:v>6366.5426404738546</c:v>
                </c:pt>
                <c:pt idx="93">
                  <c:v>5586.2917872788785</c:v>
                </c:pt>
                <c:pt idx="94">
                  <c:v>4881.1541626284379</c:v>
                </c:pt>
                <c:pt idx="95">
                  <c:v>4247.1771518597816</c:v>
                </c:pt>
                <c:pt idx="96">
                  <c:v>3680.0792519104602</c:v>
                </c:pt>
                <c:pt idx="97">
                  <c:v>3175.3595687517732</c:v>
                </c:pt>
                <c:pt idx="98">
                  <c:v>2728.3971906070733</c:v>
                </c:pt>
                <c:pt idx="99">
                  <c:v>2334.5394671644976</c:v>
                </c:pt>
                <c:pt idx="100">
                  <c:v>1989.1786574566254</c:v>
                </c:pt>
                <c:pt idx="101">
                  <c:v>1687.8167990109189</c:v>
                </c:pt>
                <c:pt idx="102">
                  <c:v>1426.1189907465175</c:v>
                </c:pt>
                <c:pt idx="103">
                  <c:v>1199.9555670046882</c:v>
                </c:pt>
                <c:pt idx="104">
                  <c:v>1005.4338682310486</c:v>
                </c:pt>
                <c:pt idx="105">
                  <c:v>838.92048587308909</c:v>
                </c:pt>
                <c:pt idx="106">
                  <c:v>697.05497749745871</c:v>
                </c:pt>
                <c:pt idx="107">
                  <c:v>576.75611731175184</c:v>
                </c:pt>
                <c:pt idx="108">
                  <c:v>475.22177276235271</c:v>
                </c:pt>
                <c:pt idx="109">
                  <c:v>389.92348584041451</c:v>
                </c:pt>
                <c:pt idx="110">
                  <c:v>318.59679487153716</c:v>
                </c:pt>
                <c:pt idx="111">
                  <c:v>259.2282656448611</c:v>
                </c:pt>
                <c:pt idx="112">
                  <c:v>210.04011616499656</c:v>
                </c:pt>
                <c:pt idx="113">
                  <c:v>169.4732231143995</c:v>
                </c:pt>
                <c:pt idx="114">
                  <c:v>136.16919568720201</c:v>
                </c:pt>
                <c:pt idx="115">
                  <c:v>108.95209838742797</c:v>
                </c:pt>
                <c:pt idx="116">
                  <c:v>86.810302516182233</c:v>
                </c:pt>
                <c:pt idx="117">
                  <c:v>68.878849440143071</c:v>
                </c:pt>
                <c:pt idx="118">
                  <c:v>54.422619557668355</c:v>
                </c:pt>
                <c:pt idx="119">
                  <c:v>42.820520694248046</c:v>
                </c:pt>
                <c:pt idx="120">
                  <c:v>33.550839357872533</c:v>
                </c:pt>
                <c:pt idx="121">
                  <c:v>26.177838193189608</c:v>
                </c:pt>
                <c:pt idx="122">
                  <c:v>20.339632985376678</c:v>
                </c:pt>
                <c:pt idx="123">
                  <c:v>15.737342221161024</c:v>
                </c:pt>
                <c:pt idx="124">
                  <c:v>12.125470787255544</c:v>
                </c:pt>
                <c:pt idx="125">
                  <c:v>9.303465983733874</c:v>
                </c:pt>
                <c:pt idx="126">
                  <c:v>7.1083676577674568</c:v>
                </c:pt>
                <c:pt idx="127">
                  <c:v>5.4084638860280156</c:v>
                </c:pt>
                <c:pt idx="128">
                  <c:v>4.0978582336796636</c:v>
                </c:pt>
                <c:pt idx="129">
                  <c:v>3.0918532259139129</c:v>
                </c:pt>
                <c:pt idx="130">
                  <c:v>2.3230563921995779</c:v>
                </c:pt>
                <c:pt idx="131">
                  <c:v>1.7381192895528723</c:v>
                </c:pt>
                <c:pt idx="132">
                  <c:v>1.2950255894399094</c:v>
                </c:pt>
                <c:pt idx="133">
                  <c:v>0.96085103996006449</c:v>
                </c:pt>
                <c:pt idx="134">
                  <c:v>0.70992541295496936</c:v>
                </c:pt>
                <c:pt idx="135">
                  <c:v>0.52233403447286852</c:v>
                </c:pt>
                <c:pt idx="136">
                  <c:v>0.38270388453405918</c:v>
                </c:pt>
                <c:pt idx="137">
                  <c:v>0.27922632465796099</c:v>
                </c:pt>
                <c:pt idx="138">
                  <c:v>0.20287512160774246</c:v>
                </c:pt>
                <c:pt idx="139">
                  <c:v>0.14678449065142782</c:v>
                </c:pt>
                <c:pt idx="140">
                  <c:v>0.10575733317398234</c:v>
                </c:pt>
                <c:pt idx="141">
                  <c:v>7.5878677939080971E-2</c:v>
                </c:pt>
                <c:pt idx="142">
                  <c:v>5.4213564616815098E-2</c:v>
                </c:pt>
                <c:pt idx="143">
                  <c:v>3.8572262682397392E-2</c:v>
                </c:pt>
                <c:pt idx="144">
                  <c:v>2.7328840847196008E-2</c:v>
                </c:pt>
                <c:pt idx="145">
                  <c:v>1.92817412694401E-2</c:v>
                </c:pt>
                <c:pt idx="146">
                  <c:v>1.3547221582281653E-2</c:v>
                </c:pt>
                <c:pt idx="147">
                  <c:v>9.4783591626091575E-3</c:v>
                </c:pt>
                <c:pt idx="148">
                  <c:v>6.6038170341349706E-3</c:v>
                </c:pt>
                <c:pt idx="149">
                  <c:v>4.5817970336567279E-3</c:v>
                </c:pt>
                <c:pt idx="150">
                  <c:v>3.1655968495358806E-3</c:v>
                </c:pt>
                <c:pt idx="151">
                  <c:v>2.1779821049094151E-3</c:v>
                </c:pt>
                <c:pt idx="152">
                  <c:v>1.4922168955021067E-3</c:v>
                </c:pt>
                <c:pt idx="153">
                  <c:v>1.0180955578337437E-3</c:v>
                </c:pt>
                <c:pt idx="154">
                  <c:v>6.9171003438301608E-4</c:v>
                </c:pt>
                <c:pt idx="155">
                  <c:v>4.679921334080836E-4</c:v>
                </c:pt>
                <c:pt idx="156">
                  <c:v>3.1530581033305905E-4</c:v>
                </c:pt>
                <c:pt idx="157">
                  <c:v>2.1154576644451408E-4</c:v>
                </c:pt>
                <c:pt idx="158">
                  <c:v>1.4133692775682415E-4</c:v>
                </c:pt>
                <c:pt idx="159">
                  <c:v>9.403421403262363E-5</c:v>
                </c:pt>
                <c:pt idx="160">
                  <c:v>6.2301011074712896E-5</c:v>
                </c:pt>
                <c:pt idx="161">
                  <c:v>4.1103919318676234E-5</c:v>
                </c:pt>
                <c:pt idx="162">
                  <c:v>2.7005381562206516E-5</c:v>
                </c:pt>
                <c:pt idx="163">
                  <c:v>1.7668364288282365E-5</c:v>
                </c:pt>
                <c:pt idx="164">
                  <c:v>1.1511218986909281E-5</c:v>
                </c:pt>
                <c:pt idx="165">
                  <c:v>7.468359765307766E-6</c:v>
                </c:pt>
                <c:pt idx="166">
                  <c:v>4.8251196706280683E-6</c:v>
                </c:pt>
                <c:pt idx="167">
                  <c:v>3.1043443623453445E-6</c:v>
                </c:pt>
                <c:pt idx="168">
                  <c:v>1.9888894181927496E-6</c:v>
                </c:pt>
                <c:pt idx="169">
                  <c:v>1.2689085590849518E-6</c:v>
                </c:pt>
                <c:pt idx="170">
                  <c:v>8.0617432056530833E-7</c:v>
                </c:pt>
                <c:pt idx="171">
                  <c:v>5.1004270160764469E-7</c:v>
                </c:pt>
                <c:pt idx="172">
                  <c:v>3.2133871926914483E-7</c:v>
                </c:pt>
                <c:pt idx="173">
                  <c:v>2.0160371149338994E-7</c:v>
                </c:pt>
                <c:pt idx="174">
                  <c:v>1.2595428056563801E-7</c:v>
                </c:pt>
                <c:pt idx="175">
                  <c:v>7.8362139308327469E-8</c:v>
                </c:pt>
                <c:pt idx="176">
                  <c:v>4.8548808952632934E-8</c:v>
                </c:pt>
                <c:pt idx="177">
                  <c:v>2.9952275353387394E-8</c:v>
                </c:pt>
                <c:pt idx="178">
                  <c:v>1.8401787153519173E-8</c:v>
                </c:pt>
                <c:pt idx="179">
                  <c:v>1.1258204426950054E-8</c:v>
                </c:pt>
                <c:pt idx="180">
                  <c:v>6.8589431199946226E-9</c:v>
                </c:pt>
                <c:pt idx="181">
                  <c:v>4.1612539088316294E-9</c:v>
                </c:pt>
                <c:pt idx="182">
                  <c:v>2.5140283722638149E-9</c:v>
                </c:pt>
                <c:pt idx="183">
                  <c:v>1.5124989329121784E-9</c:v>
                </c:pt>
                <c:pt idx="184">
                  <c:v>9.0614755501068437E-10</c:v>
                </c:pt>
                <c:pt idx="185">
                  <c:v>5.4060705967298148E-10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69-AE41-B459-3E8269012951}"/>
            </c:ext>
          </c:extLst>
        </c:ser>
        <c:ser>
          <c:idx val="2"/>
          <c:order val="2"/>
          <c:tx>
            <c:strRef>
              <c:f>Sheet1!$H$1</c:f>
              <c:strCache>
                <c:ptCount val="1"/>
                <c:pt idx="0">
                  <c:v>peak 2</c:v>
                </c:pt>
              </c:strCache>
            </c:strRef>
          </c:tx>
          <c:spPr>
            <a:ln w="635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Sheet1!$F$2:$F$266</c:f>
              <c:numCache>
                <c:formatCode>General</c:formatCode>
                <c:ptCount val="265"/>
                <c:pt idx="0">
                  <c:v>5.5751430730534492</c:v>
                </c:pt>
                <c:pt idx="1">
                  <c:v>5.5658944302699132</c:v>
                </c:pt>
                <c:pt idx="2">
                  <c:v>5.5566457874864303</c:v>
                </c:pt>
                <c:pt idx="3">
                  <c:v>5.5473971447028934</c:v>
                </c:pt>
                <c:pt idx="4">
                  <c:v>5.5381485019193573</c:v>
                </c:pt>
                <c:pt idx="5">
                  <c:v>5.5288998591358771</c:v>
                </c:pt>
                <c:pt idx="6">
                  <c:v>5.5196512163523401</c:v>
                </c:pt>
                <c:pt idx="7">
                  <c:v>5.5104025735688023</c:v>
                </c:pt>
                <c:pt idx="8">
                  <c:v>5.5011539307853221</c:v>
                </c:pt>
                <c:pt idx="9">
                  <c:v>5.491905288001786</c:v>
                </c:pt>
                <c:pt idx="10">
                  <c:v>5.482656645218249</c:v>
                </c:pt>
                <c:pt idx="11">
                  <c:v>5.4734080024347671</c:v>
                </c:pt>
                <c:pt idx="12">
                  <c:v>5.464159359651231</c:v>
                </c:pt>
                <c:pt idx="13">
                  <c:v>5.454910716867694</c:v>
                </c:pt>
                <c:pt idx="14">
                  <c:v>5.4456620740842121</c:v>
                </c:pt>
                <c:pt idx="15">
                  <c:v>5.436413431300676</c:v>
                </c:pt>
                <c:pt idx="16">
                  <c:v>5.4271647885171408</c:v>
                </c:pt>
                <c:pt idx="17">
                  <c:v>5.417916145733658</c:v>
                </c:pt>
                <c:pt idx="18">
                  <c:v>5.4086675029501219</c:v>
                </c:pt>
                <c:pt idx="19">
                  <c:v>5.3994188601665849</c:v>
                </c:pt>
                <c:pt idx="20">
                  <c:v>5.3901702173831048</c:v>
                </c:pt>
                <c:pt idx="21">
                  <c:v>5.3809215745995678</c:v>
                </c:pt>
                <c:pt idx="22">
                  <c:v>5.3716729318160308</c:v>
                </c:pt>
                <c:pt idx="23">
                  <c:v>5.3624242890325489</c:v>
                </c:pt>
                <c:pt idx="24">
                  <c:v>5.3531756462490119</c:v>
                </c:pt>
                <c:pt idx="25">
                  <c:v>5.3439270034654767</c:v>
                </c:pt>
                <c:pt idx="26">
                  <c:v>5.3346783606819947</c:v>
                </c:pt>
                <c:pt idx="27">
                  <c:v>5.3254297178984578</c:v>
                </c:pt>
                <c:pt idx="28">
                  <c:v>5.3161810751149208</c:v>
                </c:pt>
                <c:pt idx="29">
                  <c:v>5.3069324323314406</c:v>
                </c:pt>
                <c:pt idx="30">
                  <c:v>5.2976837895479036</c:v>
                </c:pt>
                <c:pt idx="31">
                  <c:v>5.2884351467643667</c:v>
                </c:pt>
                <c:pt idx="32">
                  <c:v>5.2791865039808856</c:v>
                </c:pt>
                <c:pt idx="33">
                  <c:v>5.2699378611973495</c:v>
                </c:pt>
                <c:pt idx="34">
                  <c:v>5.2606892184138134</c:v>
                </c:pt>
                <c:pt idx="35">
                  <c:v>5.2514405756303306</c:v>
                </c:pt>
                <c:pt idx="36">
                  <c:v>5.2421919328467954</c:v>
                </c:pt>
                <c:pt idx="37">
                  <c:v>5.2329432900632584</c:v>
                </c:pt>
                <c:pt idx="38">
                  <c:v>5.2236946472797765</c:v>
                </c:pt>
                <c:pt idx="39">
                  <c:v>5.2144460044962395</c:v>
                </c:pt>
                <c:pt idx="40">
                  <c:v>5.2051973617127034</c:v>
                </c:pt>
                <c:pt idx="41">
                  <c:v>5.1959487189292233</c:v>
                </c:pt>
                <c:pt idx="42">
                  <c:v>5.1867000761456854</c:v>
                </c:pt>
                <c:pt idx="43">
                  <c:v>5.1774514333621484</c:v>
                </c:pt>
                <c:pt idx="44">
                  <c:v>5.1682027905786683</c:v>
                </c:pt>
                <c:pt idx="45">
                  <c:v>5.1589541477951322</c:v>
                </c:pt>
                <c:pt idx="46">
                  <c:v>5.1497055050115952</c:v>
                </c:pt>
                <c:pt idx="47">
                  <c:v>5.1404568622281124</c:v>
                </c:pt>
                <c:pt idx="48">
                  <c:v>5.1312082194445772</c:v>
                </c:pt>
                <c:pt idx="49">
                  <c:v>5.1219595766610402</c:v>
                </c:pt>
                <c:pt idx="50">
                  <c:v>5.1127109338775583</c:v>
                </c:pt>
                <c:pt idx="51">
                  <c:v>5.1034622910940222</c:v>
                </c:pt>
                <c:pt idx="52">
                  <c:v>5.0942136483104852</c:v>
                </c:pt>
                <c:pt idx="53">
                  <c:v>5.0849650055270041</c:v>
                </c:pt>
                <c:pt idx="54">
                  <c:v>5.0757163627434672</c:v>
                </c:pt>
                <c:pt idx="55">
                  <c:v>5.0664677199599311</c:v>
                </c:pt>
                <c:pt idx="56">
                  <c:v>5.0572190771764509</c:v>
                </c:pt>
                <c:pt idx="57">
                  <c:v>5.047970434392913</c:v>
                </c:pt>
                <c:pt idx="58">
                  <c:v>5.0387217916093769</c:v>
                </c:pt>
                <c:pt idx="59">
                  <c:v>5.0294731488258959</c:v>
                </c:pt>
                <c:pt idx="60">
                  <c:v>5.0202245060423589</c:v>
                </c:pt>
                <c:pt idx="61">
                  <c:v>5.0109758632588228</c:v>
                </c:pt>
                <c:pt idx="62">
                  <c:v>5.00172722047534</c:v>
                </c:pt>
                <c:pt idx="63">
                  <c:v>4.9924785776918039</c:v>
                </c:pt>
                <c:pt idx="64">
                  <c:v>4.9832299349082687</c:v>
                </c:pt>
                <c:pt idx="65">
                  <c:v>4.9739812921247868</c:v>
                </c:pt>
                <c:pt idx="66">
                  <c:v>4.9647326493412489</c:v>
                </c:pt>
                <c:pt idx="67">
                  <c:v>4.9554840065577128</c:v>
                </c:pt>
                <c:pt idx="68">
                  <c:v>4.9462353637742327</c:v>
                </c:pt>
                <c:pt idx="69">
                  <c:v>4.9369867209906948</c:v>
                </c:pt>
                <c:pt idx="70">
                  <c:v>4.9277380782071587</c:v>
                </c:pt>
                <c:pt idx="71">
                  <c:v>4.9184894354236768</c:v>
                </c:pt>
                <c:pt idx="72">
                  <c:v>4.9092407926401416</c:v>
                </c:pt>
                <c:pt idx="73">
                  <c:v>4.8999921498566037</c:v>
                </c:pt>
                <c:pt idx="74">
                  <c:v>4.8907435070731218</c:v>
                </c:pt>
                <c:pt idx="75">
                  <c:v>4.8814948642895857</c:v>
                </c:pt>
                <c:pt idx="76">
                  <c:v>4.8722462215060505</c:v>
                </c:pt>
                <c:pt idx="77">
                  <c:v>4.8629975787225677</c:v>
                </c:pt>
                <c:pt idx="78">
                  <c:v>4.8537489359390316</c:v>
                </c:pt>
                <c:pt idx="79">
                  <c:v>4.8445002931554946</c:v>
                </c:pt>
                <c:pt idx="80">
                  <c:v>4.8352516503720144</c:v>
                </c:pt>
                <c:pt idx="81">
                  <c:v>4.8260030075884774</c:v>
                </c:pt>
                <c:pt idx="82">
                  <c:v>4.8167543648049405</c:v>
                </c:pt>
                <c:pt idx="83">
                  <c:v>4.8075057220214585</c:v>
                </c:pt>
                <c:pt idx="84">
                  <c:v>4.7982570792379233</c:v>
                </c:pt>
                <c:pt idx="85">
                  <c:v>4.7890084364543872</c:v>
                </c:pt>
                <c:pt idx="86">
                  <c:v>4.7797597936709053</c:v>
                </c:pt>
                <c:pt idx="87">
                  <c:v>4.7705111508873674</c:v>
                </c:pt>
                <c:pt idx="88">
                  <c:v>4.7612625081038322</c:v>
                </c:pt>
                <c:pt idx="89">
                  <c:v>4.7520138653203503</c:v>
                </c:pt>
                <c:pt idx="90">
                  <c:v>4.7427652225368142</c:v>
                </c:pt>
                <c:pt idx="91">
                  <c:v>4.7335165797532763</c:v>
                </c:pt>
                <c:pt idx="92">
                  <c:v>4.7242679369697962</c:v>
                </c:pt>
                <c:pt idx="93">
                  <c:v>4.7150192941862601</c:v>
                </c:pt>
                <c:pt idx="94">
                  <c:v>4.7057706514027222</c:v>
                </c:pt>
                <c:pt idx="95">
                  <c:v>4.6965220086192403</c:v>
                </c:pt>
                <c:pt idx="96">
                  <c:v>4.6872733658357051</c:v>
                </c:pt>
                <c:pt idx="97">
                  <c:v>4.678024723052169</c:v>
                </c:pt>
                <c:pt idx="98">
                  <c:v>4.6687760802686853</c:v>
                </c:pt>
                <c:pt idx="99">
                  <c:v>4.6595274374851492</c:v>
                </c:pt>
                <c:pt idx="100">
                  <c:v>4.6502787947016131</c:v>
                </c:pt>
                <c:pt idx="101">
                  <c:v>4.6410301519181321</c:v>
                </c:pt>
                <c:pt idx="102">
                  <c:v>4.6317815091345951</c:v>
                </c:pt>
                <c:pt idx="103">
                  <c:v>4.6225328663510581</c:v>
                </c:pt>
                <c:pt idx="104">
                  <c:v>4.6132842235675779</c:v>
                </c:pt>
                <c:pt idx="105">
                  <c:v>4.6040355807840418</c:v>
                </c:pt>
                <c:pt idx="106">
                  <c:v>4.5947869380005049</c:v>
                </c:pt>
                <c:pt idx="107">
                  <c:v>4.5855382952170221</c:v>
                </c:pt>
                <c:pt idx="108">
                  <c:v>4.5762896524334868</c:v>
                </c:pt>
                <c:pt idx="109">
                  <c:v>4.5670410096499507</c:v>
                </c:pt>
                <c:pt idx="110">
                  <c:v>4.5577923668664688</c:v>
                </c:pt>
                <c:pt idx="111">
                  <c:v>4.5485437240829336</c:v>
                </c:pt>
                <c:pt idx="112">
                  <c:v>4.5392950812993949</c:v>
                </c:pt>
                <c:pt idx="113">
                  <c:v>4.5300464385159138</c:v>
                </c:pt>
                <c:pt idx="114">
                  <c:v>4.5207977957323777</c:v>
                </c:pt>
                <c:pt idx="115">
                  <c:v>4.5115491529488416</c:v>
                </c:pt>
                <c:pt idx="116">
                  <c:v>4.5023005101653606</c:v>
                </c:pt>
                <c:pt idx="117">
                  <c:v>4.4930518673818236</c:v>
                </c:pt>
                <c:pt idx="118">
                  <c:v>4.4838032245982866</c:v>
                </c:pt>
                <c:pt idx="119">
                  <c:v>4.4745545818148065</c:v>
                </c:pt>
                <c:pt idx="120">
                  <c:v>4.4653059390312686</c:v>
                </c:pt>
                <c:pt idx="121">
                  <c:v>4.4560572962477325</c:v>
                </c:pt>
                <c:pt idx="122">
                  <c:v>4.4468086534642506</c:v>
                </c:pt>
                <c:pt idx="123">
                  <c:v>4.4375600106807127</c:v>
                </c:pt>
                <c:pt idx="124">
                  <c:v>4.4283113678971766</c:v>
                </c:pt>
                <c:pt idx="125">
                  <c:v>4.4190627251136956</c:v>
                </c:pt>
                <c:pt idx="126">
                  <c:v>4.4098140823301595</c:v>
                </c:pt>
                <c:pt idx="127">
                  <c:v>4.4005654395466216</c:v>
                </c:pt>
                <c:pt idx="128">
                  <c:v>4.3913167967631415</c:v>
                </c:pt>
                <c:pt idx="129">
                  <c:v>4.3820681539796054</c:v>
                </c:pt>
                <c:pt idx="130">
                  <c:v>4.3728195111960684</c:v>
                </c:pt>
                <c:pt idx="131">
                  <c:v>4.3635708684125882</c:v>
                </c:pt>
                <c:pt idx="132">
                  <c:v>4.3543222256290504</c:v>
                </c:pt>
                <c:pt idx="133">
                  <c:v>4.3450735828455143</c:v>
                </c:pt>
                <c:pt idx="134">
                  <c:v>4.3358249400620323</c:v>
                </c:pt>
                <c:pt idx="135">
                  <c:v>4.3265762972784971</c:v>
                </c:pt>
                <c:pt idx="136">
                  <c:v>4.317327654494961</c:v>
                </c:pt>
                <c:pt idx="137">
                  <c:v>4.3080790117114782</c:v>
                </c:pt>
                <c:pt idx="138">
                  <c:v>4.2988303689279412</c:v>
                </c:pt>
                <c:pt idx="139">
                  <c:v>4.2895817261444051</c:v>
                </c:pt>
                <c:pt idx="140">
                  <c:v>4.280333083360925</c:v>
                </c:pt>
                <c:pt idx="141">
                  <c:v>4.271084440577388</c:v>
                </c:pt>
                <c:pt idx="142">
                  <c:v>4.2618357977938501</c:v>
                </c:pt>
                <c:pt idx="143">
                  <c:v>4.25258715501037</c:v>
                </c:pt>
                <c:pt idx="144">
                  <c:v>4.2433385122268339</c:v>
                </c:pt>
                <c:pt idx="145">
                  <c:v>4.234089869443296</c:v>
                </c:pt>
                <c:pt idx="146">
                  <c:v>4.2248412266598141</c:v>
                </c:pt>
                <c:pt idx="147">
                  <c:v>4.215592583876278</c:v>
                </c:pt>
                <c:pt idx="148">
                  <c:v>4.2063439410927401</c:v>
                </c:pt>
                <c:pt idx="149">
                  <c:v>4.1970952983092591</c:v>
                </c:pt>
                <c:pt idx="150">
                  <c:v>4.187846655525723</c:v>
                </c:pt>
                <c:pt idx="151">
                  <c:v>4.1785980127421869</c:v>
                </c:pt>
                <c:pt idx="152">
                  <c:v>4.169349369958705</c:v>
                </c:pt>
                <c:pt idx="153">
                  <c:v>4.1601007271751689</c:v>
                </c:pt>
                <c:pt idx="154">
                  <c:v>4.1508520843916319</c:v>
                </c:pt>
                <c:pt idx="155">
                  <c:v>4.1416034416081517</c:v>
                </c:pt>
                <c:pt idx="156">
                  <c:v>4.1323547988246156</c:v>
                </c:pt>
                <c:pt idx="157">
                  <c:v>4.1231061560410778</c:v>
                </c:pt>
                <c:pt idx="158">
                  <c:v>4.1138575132575959</c:v>
                </c:pt>
                <c:pt idx="159">
                  <c:v>4.1046088704740598</c:v>
                </c:pt>
                <c:pt idx="160">
                  <c:v>4.0953602276905219</c:v>
                </c:pt>
                <c:pt idx="161">
                  <c:v>4.0861115849070426</c:v>
                </c:pt>
                <c:pt idx="162">
                  <c:v>4.0768629421235048</c:v>
                </c:pt>
                <c:pt idx="163">
                  <c:v>4.0676142993399687</c:v>
                </c:pt>
                <c:pt idx="164">
                  <c:v>4.0583656565564885</c:v>
                </c:pt>
                <c:pt idx="165">
                  <c:v>4.0491170137729506</c:v>
                </c:pt>
                <c:pt idx="166">
                  <c:v>4.0398683709894154</c:v>
                </c:pt>
                <c:pt idx="167">
                  <c:v>4.0306197282059335</c:v>
                </c:pt>
                <c:pt idx="168">
                  <c:v>4.0213710854223974</c:v>
                </c:pt>
                <c:pt idx="169">
                  <c:v>4.0121224426388604</c:v>
                </c:pt>
                <c:pt idx="170">
                  <c:v>4.0028737998553776</c:v>
                </c:pt>
                <c:pt idx="171">
                  <c:v>3.9936251570718415</c:v>
                </c:pt>
                <c:pt idx="172">
                  <c:v>3.9843765142883059</c:v>
                </c:pt>
                <c:pt idx="173">
                  <c:v>3.9751278715048244</c:v>
                </c:pt>
                <c:pt idx="174">
                  <c:v>3.965879228721287</c:v>
                </c:pt>
                <c:pt idx="175">
                  <c:v>3.9566305859377504</c:v>
                </c:pt>
                <c:pt idx="176">
                  <c:v>3.9473819431542698</c:v>
                </c:pt>
                <c:pt idx="177">
                  <c:v>3.9381333003707319</c:v>
                </c:pt>
                <c:pt idx="178">
                  <c:v>3.9288846575871972</c:v>
                </c:pt>
                <c:pt idx="179">
                  <c:v>3.9196360148037153</c:v>
                </c:pt>
                <c:pt idx="180">
                  <c:v>3.9103873720201787</c:v>
                </c:pt>
                <c:pt idx="181">
                  <c:v>3.9011387292366426</c:v>
                </c:pt>
                <c:pt idx="182">
                  <c:v>3.8918900864531594</c:v>
                </c:pt>
                <c:pt idx="183">
                  <c:v>3.8826414436696255</c:v>
                </c:pt>
                <c:pt idx="184">
                  <c:v>3.8733928008860881</c:v>
                </c:pt>
                <c:pt idx="185">
                  <c:v>3.8641441581026048</c:v>
                </c:pt>
              </c:numCache>
            </c:numRef>
          </c:xVal>
          <c:yVal>
            <c:numRef>
              <c:f>Sheet1!$H$2:$H$266</c:f>
              <c:numCache>
                <c:formatCode>General</c:formatCode>
                <c:ptCount val="265"/>
                <c:pt idx="0">
                  <c:v>6.9136086143766477E-8</c:v>
                </c:pt>
                <c:pt idx="1">
                  <c:v>1.1372285817054163E-7</c:v>
                </c:pt>
                <c:pt idx="2">
                  <c:v>1.861476750664835E-7</c:v>
                </c:pt>
                <c:pt idx="3">
                  <c:v>3.0320359107154699E-7</c:v>
                </c:pt>
                <c:pt idx="4">
                  <c:v>4.9144841539453889E-7</c:v>
                </c:pt>
                <c:pt idx="5">
                  <c:v>7.9266268056267476E-7</c:v>
                </c:pt>
                <c:pt idx="6">
                  <c:v>1.2722303689368965E-6</c:v>
                </c:pt>
                <c:pt idx="7">
                  <c:v>2.0319357855464257E-6</c:v>
                </c:pt>
                <c:pt idx="8">
                  <c:v>3.2293942959671953E-6</c:v>
                </c:pt>
                <c:pt idx="9">
                  <c:v>5.1073902469671185E-6</c:v>
                </c:pt>
                <c:pt idx="10">
                  <c:v>8.0379238216098252E-6</c:v>
                </c:pt>
                <c:pt idx="11">
                  <c:v>1.2587967213921219E-5</c:v>
                </c:pt>
                <c:pt idx="12">
                  <c:v>1.9617072376651098E-5</c:v>
                </c:pt>
                <c:pt idx="13">
                  <c:v>3.0421432453762391E-5</c:v>
                </c:pt>
                <c:pt idx="14">
                  <c:v>4.6945287095480038E-5</c:v>
                </c:pt>
                <c:pt idx="15">
                  <c:v>7.2089367146785691E-5</c:v>
                </c:pt>
                <c:pt idx="16">
                  <c:v>1.1015831917951292E-4</c:v>
                </c:pt>
                <c:pt idx="17">
                  <c:v>1.6750595938064934E-4</c:v>
                </c:pt>
                <c:pt idx="18">
                  <c:v>2.5346038987578623E-4</c:v>
                </c:pt>
                <c:pt idx="19">
                  <c:v>3.8164256728322974E-4</c:v>
                </c:pt>
                <c:pt idx="20">
                  <c:v>5.7183455151242884E-4</c:v>
                </c:pt>
                <c:pt idx="21">
                  <c:v>8.5261084243536979E-4</c:v>
                </c:pt>
                <c:pt idx="22">
                  <c:v>1.2650223063829216E-3</c:v>
                </c:pt>
                <c:pt idx="23">
                  <c:v>1.8677226696613182E-3</c:v>
                </c:pt>
                <c:pt idx="24">
                  <c:v>2.7440591633357517E-3</c:v>
                </c:pt>
                <c:pt idx="25">
                  <c:v>4.0118198742659988E-3</c:v>
                </c:pt>
                <c:pt idx="26">
                  <c:v>5.8365505915741059E-3</c:v>
                </c:pt>
                <c:pt idx="27">
                  <c:v>8.4496351607859545E-3</c:v>
                </c:pt>
                <c:pt idx="28">
                  <c:v>1.2172689225919403E-2</c:v>
                </c:pt>
                <c:pt idx="29">
                  <c:v>1.7450263355817612E-2</c:v>
                </c:pt>
                <c:pt idx="30">
                  <c:v>2.4893405347991029E-2</c:v>
                </c:pt>
                <c:pt idx="31">
                  <c:v>3.5337311948836603E-2</c:v>
                </c:pt>
                <c:pt idx="32">
                  <c:v>4.9917127286210533E-2</c:v>
                </c:pt>
                <c:pt idx="33">
                  <c:v>7.0166939079144314E-2</c:v>
                </c:pt>
                <c:pt idx="34">
                  <c:v>9.8148203181391905E-2</c:v>
                </c:pt>
                <c:pt idx="35">
                  <c:v>0.13661520846481945</c:v>
                </c:pt>
                <c:pt idx="36">
                  <c:v>0.18922678868443676</c:v>
                </c:pt>
                <c:pt idx="37">
                  <c:v>0.26081529925005065</c:v>
                </c:pt>
                <c:pt idx="38">
                  <c:v>0.35772589706724894</c:v>
                </c:pt>
                <c:pt idx="39">
                  <c:v>0.4882413679397537</c:v>
                </c:pt>
                <c:pt idx="40">
                  <c:v>0.66311009596097525</c:v>
                </c:pt>
                <c:pt idx="41">
                  <c:v>0.89619719586312419</c:v>
                </c:pt>
                <c:pt idx="42">
                  <c:v>1.2052812357172349</c:v>
                </c:pt>
                <c:pt idx="43">
                  <c:v>1.6130212324360169</c:v>
                </c:pt>
                <c:pt idx="44">
                  <c:v>2.1481205360068976</c:v>
                </c:pt>
                <c:pt idx="45">
                  <c:v>2.846715617465593</c:v>
                </c:pt>
                <c:pt idx="46">
                  <c:v>3.7540183836177961</c:v>
                </c:pt>
                <c:pt idx="47">
                  <c:v>4.9262401585297297</c:v>
                </c:pt>
                <c:pt idx="48">
                  <c:v>6.4328235581045528</c:v>
                </c:pt>
                <c:pt idx="49">
                  <c:v>8.3590047688683953</c:v>
                </c:pt>
                <c:pt idx="50">
                  <c:v>10.808722836034756</c:v>
                </c:pt>
                <c:pt idx="51">
                  <c:v>13.907884077948749</c:v>
                </c:pt>
                <c:pt idx="52">
                  <c:v>17.807978306928266</c:v>
                </c:pt>
                <c:pt idx="53">
                  <c:v>22.690028836246555</c:v>
                </c:pt>
                <c:pt idx="54">
                  <c:v>28.768840061216942</c:v>
                </c:pt>
                <c:pt idx="55">
                  <c:v>36.297484620155458</c:v>
                </c:pt>
                <c:pt idx="56">
                  <c:v>45.57194684064762</c:v>
                </c:pt>
                <c:pt idx="57">
                  <c:v>56.935810640285432</c:v>
                </c:pt>
                <c:pt idx="58">
                  <c:v>70.784848821176084</c:v>
                </c:pt>
                <c:pt idx="59">
                  <c:v>87.571337609589094</c:v>
                </c:pt>
                <c:pt idx="60">
                  <c:v>107.80788649288091</c:v>
                </c:pt>
                <c:pt idx="61">
                  <c:v>132.07054038231882</c:v>
                </c:pt>
                <c:pt idx="62">
                  <c:v>161.00088069620796</c:v>
                </c:pt>
                <c:pt idx="63">
                  <c:v>195.30682621121335</c:v>
                </c:pt>
                <c:pt idx="64">
                  <c:v>235.76181582722458</c:v>
                </c:pt>
                <c:pt idx="65">
                  <c:v>283.2020462484989</c:v>
                </c:pt>
                <c:pt idx="66">
                  <c:v>338.5214405429557</c:v>
                </c:pt>
                <c:pt idx="67">
                  <c:v>402.66404107453667</c:v>
                </c:pt>
                <c:pt idx="68">
                  <c:v>476.61355462267767</c:v>
                </c:pt>
                <c:pt idx="69">
                  <c:v>561.37983034049432</c:v>
                </c:pt>
                <c:pt idx="70">
                  <c:v>657.98212369654584</c:v>
                </c:pt>
                <c:pt idx="71">
                  <c:v>767.42909199901726</c:v>
                </c:pt>
                <c:pt idx="72">
                  <c:v>890.69557875918122</c:v>
                </c:pt>
                <c:pt idx="73">
                  <c:v>1028.6963731791632</c:v>
                </c:pt>
                <c:pt idx="74">
                  <c:v>1182.2572743482892</c:v>
                </c:pt>
                <c:pt idx="75">
                  <c:v>1352.0839428493823</c:v>
                </c:pt>
                <c:pt idx="76">
                  <c:v>1538.7291798037563</c:v>
                </c:pt>
                <c:pt idx="77">
                  <c:v>1742.5594281800563</c:v>
                </c:pt>
                <c:pt idx="78">
                  <c:v>1963.7214356921381</c:v>
                </c:pt>
                <c:pt idx="79">
                  <c:v>2202.1101445969343</c:v>
                </c:pt>
                <c:pt idx="80">
                  <c:v>2457.3389726907239</c:v>
                </c:pt>
                <c:pt idx="81">
                  <c:v>2728.7137134224331</c:v>
                </c:pt>
                <c:pt idx="82">
                  <c:v>3015.2113038454299</c:v>
                </c:pt>
                <c:pt idx="83">
                  <c:v>3315.4646808860975</c:v>
                </c:pt>
                <c:pt idx="84">
                  <c:v>3627.7548644857807</c:v>
                </c:pt>
                <c:pt idx="85">
                  <c:v>3950.0112684445335</c:v>
                </c:pt>
                <c:pt idx="86">
                  <c:v>4279.821046646568</c:v>
                </c:pt>
                <c:pt idx="87">
                  <c:v>4614.448036876528</c:v>
                </c:pt>
                <c:pt idx="88">
                  <c:v>4950.8615730136717</c:v>
                </c:pt>
                <c:pt idx="89">
                  <c:v>5285.7751082035356</c:v>
                </c:pt>
                <c:pt idx="90">
                  <c:v>5615.6942383273708</c:v>
                </c:pt>
                <c:pt idx="91">
                  <c:v>5936.9733509857442</c:v>
                </c:pt>
                <c:pt idx="92">
                  <c:v>6245.8797660199343</c:v>
                </c:pt>
                <c:pt idx="93">
                  <c:v>6538.6638958061058</c:v>
                </c:pt>
                <c:pt idx="94">
                  <c:v>6811.6336540096399</c:v>
                </c:pt>
                <c:pt idx="95">
                  <c:v>7061.2310959825272</c:v>
                </c:pt>
                <c:pt idx="96">
                  <c:v>7284.1090963669994</c:v>
                </c:pt>
                <c:pt idx="97">
                  <c:v>7477.2057712303322</c:v>
                </c:pt>
                <c:pt idx="98">
                  <c:v>7637.8143410717303</c:v>
                </c:pt>
                <c:pt idx="99">
                  <c:v>7763.646211098644</c:v>
                </c:pt>
                <c:pt idx="100">
                  <c:v>7852.8852159289745</c:v>
                </c:pt>
                <c:pt idx="101">
                  <c:v>7904.2312323132865</c:v>
                </c:pt>
                <c:pt idx="102">
                  <c:v>7916.931696195008</c:v>
                </c:pt>
                <c:pt idx="103">
                  <c:v>7890.7999562410178</c:v>
                </c:pt>
                <c:pt idx="104">
                  <c:v>7826.2198382215583</c:v>
                </c:pt>
                <c:pt idx="105">
                  <c:v>7724.1362642219019</c:v>
                </c:pt>
                <c:pt idx="106">
                  <c:v>7586.0322471470254</c:v>
                </c:pt>
                <c:pt idx="107">
                  <c:v>7413.893043375112</c:v>
                </c:pt>
                <c:pt idx="108">
                  <c:v>7210.1586746359053</c:v>
                </c:pt>
                <c:pt idx="109">
                  <c:v>6977.6664059015593</c:v>
                </c:pt>
                <c:pt idx="110">
                  <c:v>6719.5850736818966</c:v>
                </c:pt>
                <c:pt idx="111">
                  <c:v>6439.3433867326266</c:v>
                </c:pt>
                <c:pt idx="112">
                  <c:v>6140.5544608926839</c:v>
                </c:pt>
                <c:pt idx="113">
                  <c:v>5826.9388980983404</c:v>
                </c:pt>
                <c:pt idx="114">
                  <c:v>5502.2486777788654</c:v>
                </c:pt>
                <c:pt idx="115">
                  <c:v>5170.194002057081</c:v>
                </c:pt>
                <c:pt idx="116">
                  <c:v>4834.3750335784543</c:v>
                </c:pt>
                <c:pt idx="117">
                  <c:v>4498.2201988979823</c:v>
                </c:pt>
                <c:pt idx="118">
                  <c:v>4164.9324157331484</c:v>
                </c:pt>
                <c:pt idx="119">
                  <c:v>3837.4442552468604</c:v>
                </c:pt>
                <c:pt idx="120">
                  <c:v>3518.382687796558</c:v>
                </c:pt>
                <c:pt idx="121">
                  <c:v>3210.0436985342212</c:v>
                </c:pt>
                <c:pt idx="122">
                  <c:v>2914.3767131199961</c:v>
                </c:pt>
                <c:pt idx="123">
                  <c:v>2632.9784571665182</c:v>
                </c:pt>
                <c:pt idx="124">
                  <c:v>2367.0955966395813</c:v>
                </c:pt>
                <c:pt idx="125">
                  <c:v>2117.63527850124</c:v>
                </c:pt>
                <c:pt idx="126">
                  <c:v>1885.1825167249438</c:v>
                </c:pt>
                <c:pt idx="127">
                  <c:v>1670.0232505150068</c:v>
                </c:pt>
                <c:pt idx="128">
                  <c:v>1472.1718385790807</c:v>
                </c:pt>
                <c:pt idx="129">
                  <c:v>1291.4017426648143</c:v>
                </c:pt>
                <c:pt idx="130">
                  <c:v>1127.2781899953648</c:v>
                </c:pt>
                <c:pt idx="131">
                  <c:v>979.19168098091927</c:v>
                </c:pt>
                <c:pt idx="132">
                  <c:v>846.39131789279543</c:v>
                </c:pt>
                <c:pt idx="133">
                  <c:v>728.01706354862665</c:v>
                </c:pt>
                <c:pt idx="134">
                  <c:v>623.1301880193771</c:v>
                </c:pt>
                <c:pt idx="135">
                  <c:v>530.74131788233046</c:v>
                </c:pt>
                <c:pt idx="136">
                  <c:v>449.83565912853453</c:v>
                </c:pt>
                <c:pt idx="137">
                  <c:v>379.39511511768359</c:v>
                </c:pt>
                <c:pt idx="138">
                  <c:v>318.41715977110454</c:v>
                </c:pt>
                <c:pt idx="139">
                  <c:v>265.93044949664608</c:v>
                </c:pt>
                <c:pt idx="140">
                  <c:v>221.00726249089928</c:v>
                </c:pt>
                <c:pt idx="141">
                  <c:v>182.77293963781165</c:v>
                </c:pt>
                <c:pt idx="142">
                  <c:v>150.41256683250242</c:v>
                </c:pt>
                <c:pt idx="143">
                  <c:v>123.17518481646989</c:v>
                </c:pt>
                <c:pt idx="144">
                  <c:v>100.375840895199</c:v>
                </c:pt>
                <c:pt idx="145">
                  <c:v>81.395809130227448</c:v>
                </c:pt>
                <c:pt idx="146">
                  <c:v>65.681304076829804</c:v>
                </c:pt>
                <c:pt idx="147">
                  <c:v>52.741000398252808</c:v>
                </c:pt>
                <c:pt idx="148">
                  <c:v>42.142649267960969</c:v>
                </c:pt>
                <c:pt idx="149">
                  <c:v>33.5090548449487</c:v>
                </c:pt>
                <c:pt idx="150">
                  <c:v>26.51364255329004</c:v>
                </c:pt>
                <c:pt idx="151">
                  <c:v>20.875817416482185</c:v>
                </c:pt>
                <c:pt idx="152">
                  <c:v>16.356276992279518</c:v>
                </c:pt>
                <c:pt idx="153">
                  <c:v>12.752410896057782</c:v>
                </c:pt>
                <c:pt idx="154">
                  <c:v>9.8938885247914001</c:v>
                </c:pt>
                <c:pt idx="155">
                  <c:v>7.6385091300931931</c:v>
                </c:pt>
                <c:pt idx="156">
                  <c:v>5.8683642864521603</c:v>
                </c:pt>
                <c:pt idx="157">
                  <c:v>4.4863422633914087</c:v>
                </c:pt>
                <c:pt idx="158">
                  <c:v>3.4129868457989079</c:v>
                </c:pt>
                <c:pt idx="159">
                  <c:v>2.5837096074403521</c:v>
                </c:pt>
                <c:pt idx="160">
                  <c:v>1.9463442657050134</c:v>
                </c:pt>
                <c:pt idx="161">
                  <c:v>1.4590241948740215</c:v>
                </c:pt>
                <c:pt idx="162">
                  <c:v>1.0883590724246819</c:v>
                </c:pt>
                <c:pt idx="163">
                  <c:v>0.80788358493700385</c:v>
                </c:pt>
                <c:pt idx="164">
                  <c:v>0.5967497423982393</c:v>
                </c:pt>
                <c:pt idx="165">
                  <c:v>0.43863428106030361</c:v>
                </c:pt>
                <c:pt idx="166">
                  <c:v>0.32083354871929815</c:v>
                </c:pt>
                <c:pt idx="167">
                  <c:v>0.23351987719530462</c:v>
                </c:pt>
                <c:pt idx="168">
                  <c:v>0.1691355134968929</c:v>
                </c:pt>
                <c:pt idx="169">
                  <c:v>0.12190250582899471</c:v>
                </c:pt>
                <c:pt idx="170">
                  <c:v>8.7429366985582666E-2</c:v>
                </c:pt>
                <c:pt idx="171">
                  <c:v>6.2397747019444824E-2</c:v>
                </c:pt>
                <c:pt idx="172">
                  <c:v>4.4314653526524597E-2</c:v>
                </c:pt>
                <c:pt idx="173">
                  <c:v>3.1317903484686112E-2</c:v>
                </c:pt>
                <c:pt idx="174">
                  <c:v>2.2024440202898118E-2</c:v>
                </c:pt>
                <c:pt idx="175">
                  <c:v>1.5412885431681277E-2</c:v>
                </c:pt>
                <c:pt idx="176">
                  <c:v>1.0733216652005278E-2</c:v>
                </c:pt>
                <c:pt idx="177">
                  <c:v>7.4377695036388592E-3</c:v>
                </c:pt>
                <c:pt idx="178">
                  <c:v>5.1288784791486044E-3</c:v>
                </c:pt>
                <c:pt idx="179">
                  <c:v>3.5194028157361991E-3</c:v>
                </c:pt>
                <c:pt idx="180">
                  <c:v>2.4031585199195552E-3</c:v>
                </c:pt>
                <c:pt idx="181">
                  <c:v>1.6329118297110506E-3</c:v>
                </c:pt>
                <c:pt idx="182">
                  <c:v>1.1041038532995807E-3</c:v>
                </c:pt>
                <c:pt idx="183">
                  <c:v>7.4288910630139319E-4</c:v>
                </c:pt>
                <c:pt idx="184">
                  <c:v>4.9739902357064602E-4</c:v>
                </c:pt>
                <c:pt idx="185">
                  <c:v>3.3140018075782416E-4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D69-AE41-B459-3E8269012951}"/>
            </c:ext>
          </c:extLst>
        </c:ser>
        <c:ser>
          <c:idx val="3"/>
          <c:order val="3"/>
          <c:tx>
            <c:strRef>
              <c:f>Sheet1!$I$1</c:f>
              <c:strCache>
                <c:ptCount val="1"/>
                <c:pt idx="0">
                  <c:v>peak 3</c:v>
                </c:pt>
              </c:strCache>
            </c:strRef>
          </c:tx>
          <c:spPr>
            <a:ln w="635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Sheet1!$F$2:$F$266</c:f>
              <c:numCache>
                <c:formatCode>General</c:formatCode>
                <c:ptCount val="265"/>
                <c:pt idx="0">
                  <c:v>5.5751430730534492</c:v>
                </c:pt>
                <c:pt idx="1">
                  <c:v>5.5658944302699132</c:v>
                </c:pt>
                <c:pt idx="2">
                  <c:v>5.5566457874864303</c:v>
                </c:pt>
                <c:pt idx="3">
                  <c:v>5.5473971447028934</c:v>
                </c:pt>
                <c:pt idx="4">
                  <c:v>5.5381485019193573</c:v>
                </c:pt>
                <c:pt idx="5">
                  <c:v>5.5288998591358771</c:v>
                </c:pt>
                <c:pt idx="6">
                  <c:v>5.5196512163523401</c:v>
                </c:pt>
                <c:pt idx="7">
                  <c:v>5.5104025735688023</c:v>
                </c:pt>
                <c:pt idx="8">
                  <c:v>5.5011539307853221</c:v>
                </c:pt>
                <c:pt idx="9">
                  <c:v>5.491905288001786</c:v>
                </c:pt>
                <c:pt idx="10">
                  <c:v>5.482656645218249</c:v>
                </c:pt>
                <c:pt idx="11">
                  <c:v>5.4734080024347671</c:v>
                </c:pt>
                <c:pt idx="12">
                  <c:v>5.464159359651231</c:v>
                </c:pt>
                <c:pt idx="13">
                  <c:v>5.454910716867694</c:v>
                </c:pt>
                <c:pt idx="14">
                  <c:v>5.4456620740842121</c:v>
                </c:pt>
                <c:pt idx="15">
                  <c:v>5.436413431300676</c:v>
                </c:pt>
                <c:pt idx="16">
                  <c:v>5.4271647885171408</c:v>
                </c:pt>
                <c:pt idx="17">
                  <c:v>5.417916145733658</c:v>
                </c:pt>
                <c:pt idx="18">
                  <c:v>5.4086675029501219</c:v>
                </c:pt>
                <c:pt idx="19">
                  <c:v>5.3994188601665849</c:v>
                </c:pt>
                <c:pt idx="20">
                  <c:v>5.3901702173831048</c:v>
                </c:pt>
                <c:pt idx="21">
                  <c:v>5.3809215745995678</c:v>
                </c:pt>
                <c:pt idx="22">
                  <c:v>5.3716729318160308</c:v>
                </c:pt>
                <c:pt idx="23">
                  <c:v>5.3624242890325489</c:v>
                </c:pt>
                <c:pt idx="24">
                  <c:v>5.3531756462490119</c:v>
                </c:pt>
                <c:pt idx="25">
                  <c:v>5.3439270034654767</c:v>
                </c:pt>
                <c:pt idx="26">
                  <c:v>5.3346783606819947</c:v>
                </c:pt>
                <c:pt idx="27">
                  <c:v>5.3254297178984578</c:v>
                </c:pt>
                <c:pt idx="28">
                  <c:v>5.3161810751149208</c:v>
                </c:pt>
                <c:pt idx="29">
                  <c:v>5.3069324323314406</c:v>
                </c:pt>
                <c:pt idx="30">
                  <c:v>5.2976837895479036</c:v>
                </c:pt>
                <c:pt idx="31">
                  <c:v>5.2884351467643667</c:v>
                </c:pt>
                <c:pt idx="32">
                  <c:v>5.2791865039808856</c:v>
                </c:pt>
                <c:pt idx="33">
                  <c:v>5.2699378611973495</c:v>
                </c:pt>
                <c:pt idx="34">
                  <c:v>5.2606892184138134</c:v>
                </c:pt>
                <c:pt idx="35">
                  <c:v>5.2514405756303306</c:v>
                </c:pt>
                <c:pt idx="36">
                  <c:v>5.2421919328467954</c:v>
                </c:pt>
                <c:pt idx="37">
                  <c:v>5.2329432900632584</c:v>
                </c:pt>
                <c:pt idx="38">
                  <c:v>5.2236946472797765</c:v>
                </c:pt>
                <c:pt idx="39">
                  <c:v>5.2144460044962395</c:v>
                </c:pt>
                <c:pt idx="40">
                  <c:v>5.2051973617127034</c:v>
                </c:pt>
                <c:pt idx="41">
                  <c:v>5.1959487189292233</c:v>
                </c:pt>
                <c:pt idx="42">
                  <c:v>5.1867000761456854</c:v>
                </c:pt>
                <c:pt idx="43">
                  <c:v>5.1774514333621484</c:v>
                </c:pt>
                <c:pt idx="44">
                  <c:v>5.1682027905786683</c:v>
                </c:pt>
                <c:pt idx="45">
                  <c:v>5.1589541477951322</c:v>
                </c:pt>
                <c:pt idx="46">
                  <c:v>5.1497055050115952</c:v>
                </c:pt>
                <c:pt idx="47">
                  <c:v>5.1404568622281124</c:v>
                </c:pt>
                <c:pt idx="48">
                  <c:v>5.1312082194445772</c:v>
                </c:pt>
                <c:pt idx="49">
                  <c:v>5.1219595766610402</c:v>
                </c:pt>
                <c:pt idx="50">
                  <c:v>5.1127109338775583</c:v>
                </c:pt>
                <c:pt idx="51">
                  <c:v>5.1034622910940222</c:v>
                </c:pt>
                <c:pt idx="52">
                  <c:v>5.0942136483104852</c:v>
                </c:pt>
                <c:pt idx="53">
                  <c:v>5.0849650055270041</c:v>
                </c:pt>
                <c:pt idx="54">
                  <c:v>5.0757163627434672</c:v>
                </c:pt>
                <c:pt idx="55">
                  <c:v>5.0664677199599311</c:v>
                </c:pt>
                <c:pt idx="56">
                  <c:v>5.0572190771764509</c:v>
                </c:pt>
                <c:pt idx="57">
                  <c:v>5.047970434392913</c:v>
                </c:pt>
                <c:pt idx="58">
                  <c:v>5.0387217916093769</c:v>
                </c:pt>
                <c:pt idx="59">
                  <c:v>5.0294731488258959</c:v>
                </c:pt>
                <c:pt idx="60">
                  <c:v>5.0202245060423589</c:v>
                </c:pt>
                <c:pt idx="61">
                  <c:v>5.0109758632588228</c:v>
                </c:pt>
                <c:pt idx="62">
                  <c:v>5.00172722047534</c:v>
                </c:pt>
                <c:pt idx="63">
                  <c:v>4.9924785776918039</c:v>
                </c:pt>
                <c:pt idx="64">
                  <c:v>4.9832299349082687</c:v>
                </c:pt>
                <c:pt idx="65">
                  <c:v>4.9739812921247868</c:v>
                </c:pt>
                <c:pt idx="66">
                  <c:v>4.9647326493412489</c:v>
                </c:pt>
                <c:pt idx="67">
                  <c:v>4.9554840065577128</c:v>
                </c:pt>
                <c:pt idx="68">
                  <c:v>4.9462353637742327</c:v>
                </c:pt>
                <c:pt idx="69">
                  <c:v>4.9369867209906948</c:v>
                </c:pt>
                <c:pt idx="70">
                  <c:v>4.9277380782071587</c:v>
                </c:pt>
                <c:pt idx="71">
                  <c:v>4.9184894354236768</c:v>
                </c:pt>
                <c:pt idx="72">
                  <c:v>4.9092407926401416</c:v>
                </c:pt>
                <c:pt idx="73">
                  <c:v>4.8999921498566037</c:v>
                </c:pt>
                <c:pt idx="74">
                  <c:v>4.8907435070731218</c:v>
                </c:pt>
                <c:pt idx="75">
                  <c:v>4.8814948642895857</c:v>
                </c:pt>
                <c:pt idx="76">
                  <c:v>4.8722462215060505</c:v>
                </c:pt>
                <c:pt idx="77">
                  <c:v>4.8629975787225677</c:v>
                </c:pt>
                <c:pt idx="78">
                  <c:v>4.8537489359390316</c:v>
                </c:pt>
                <c:pt idx="79">
                  <c:v>4.8445002931554946</c:v>
                </c:pt>
                <c:pt idx="80">
                  <c:v>4.8352516503720144</c:v>
                </c:pt>
                <c:pt idx="81">
                  <c:v>4.8260030075884774</c:v>
                </c:pt>
                <c:pt idx="82">
                  <c:v>4.8167543648049405</c:v>
                </c:pt>
                <c:pt idx="83">
                  <c:v>4.8075057220214585</c:v>
                </c:pt>
                <c:pt idx="84">
                  <c:v>4.7982570792379233</c:v>
                </c:pt>
                <c:pt idx="85">
                  <c:v>4.7890084364543872</c:v>
                </c:pt>
                <c:pt idx="86">
                  <c:v>4.7797597936709053</c:v>
                </c:pt>
                <c:pt idx="87">
                  <c:v>4.7705111508873674</c:v>
                </c:pt>
                <c:pt idx="88">
                  <c:v>4.7612625081038322</c:v>
                </c:pt>
                <c:pt idx="89">
                  <c:v>4.7520138653203503</c:v>
                </c:pt>
                <c:pt idx="90">
                  <c:v>4.7427652225368142</c:v>
                </c:pt>
                <c:pt idx="91">
                  <c:v>4.7335165797532763</c:v>
                </c:pt>
                <c:pt idx="92">
                  <c:v>4.7242679369697962</c:v>
                </c:pt>
                <c:pt idx="93">
                  <c:v>4.7150192941862601</c:v>
                </c:pt>
                <c:pt idx="94">
                  <c:v>4.7057706514027222</c:v>
                </c:pt>
                <c:pt idx="95">
                  <c:v>4.6965220086192403</c:v>
                </c:pt>
                <c:pt idx="96">
                  <c:v>4.6872733658357051</c:v>
                </c:pt>
                <c:pt idx="97">
                  <c:v>4.678024723052169</c:v>
                </c:pt>
                <c:pt idx="98">
                  <c:v>4.6687760802686853</c:v>
                </c:pt>
                <c:pt idx="99">
                  <c:v>4.6595274374851492</c:v>
                </c:pt>
                <c:pt idx="100">
                  <c:v>4.6502787947016131</c:v>
                </c:pt>
                <c:pt idx="101">
                  <c:v>4.6410301519181321</c:v>
                </c:pt>
                <c:pt idx="102">
                  <c:v>4.6317815091345951</c:v>
                </c:pt>
                <c:pt idx="103">
                  <c:v>4.6225328663510581</c:v>
                </c:pt>
                <c:pt idx="104">
                  <c:v>4.6132842235675779</c:v>
                </c:pt>
                <c:pt idx="105">
                  <c:v>4.6040355807840418</c:v>
                </c:pt>
                <c:pt idx="106">
                  <c:v>4.5947869380005049</c:v>
                </c:pt>
                <c:pt idx="107">
                  <c:v>4.5855382952170221</c:v>
                </c:pt>
                <c:pt idx="108">
                  <c:v>4.5762896524334868</c:v>
                </c:pt>
                <c:pt idx="109">
                  <c:v>4.5670410096499507</c:v>
                </c:pt>
                <c:pt idx="110">
                  <c:v>4.5577923668664688</c:v>
                </c:pt>
                <c:pt idx="111">
                  <c:v>4.5485437240829336</c:v>
                </c:pt>
                <c:pt idx="112">
                  <c:v>4.5392950812993949</c:v>
                </c:pt>
                <c:pt idx="113">
                  <c:v>4.5300464385159138</c:v>
                </c:pt>
                <c:pt idx="114">
                  <c:v>4.5207977957323777</c:v>
                </c:pt>
                <c:pt idx="115">
                  <c:v>4.5115491529488416</c:v>
                </c:pt>
                <c:pt idx="116">
                  <c:v>4.5023005101653606</c:v>
                </c:pt>
                <c:pt idx="117">
                  <c:v>4.4930518673818236</c:v>
                </c:pt>
                <c:pt idx="118">
                  <c:v>4.4838032245982866</c:v>
                </c:pt>
                <c:pt idx="119">
                  <c:v>4.4745545818148065</c:v>
                </c:pt>
                <c:pt idx="120">
                  <c:v>4.4653059390312686</c:v>
                </c:pt>
                <c:pt idx="121">
                  <c:v>4.4560572962477325</c:v>
                </c:pt>
                <c:pt idx="122">
                  <c:v>4.4468086534642506</c:v>
                </c:pt>
                <c:pt idx="123">
                  <c:v>4.4375600106807127</c:v>
                </c:pt>
                <c:pt idx="124">
                  <c:v>4.4283113678971766</c:v>
                </c:pt>
                <c:pt idx="125">
                  <c:v>4.4190627251136956</c:v>
                </c:pt>
                <c:pt idx="126">
                  <c:v>4.4098140823301595</c:v>
                </c:pt>
                <c:pt idx="127">
                  <c:v>4.4005654395466216</c:v>
                </c:pt>
                <c:pt idx="128">
                  <c:v>4.3913167967631415</c:v>
                </c:pt>
                <c:pt idx="129">
                  <c:v>4.3820681539796054</c:v>
                </c:pt>
                <c:pt idx="130">
                  <c:v>4.3728195111960684</c:v>
                </c:pt>
                <c:pt idx="131">
                  <c:v>4.3635708684125882</c:v>
                </c:pt>
                <c:pt idx="132">
                  <c:v>4.3543222256290504</c:v>
                </c:pt>
                <c:pt idx="133">
                  <c:v>4.3450735828455143</c:v>
                </c:pt>
                <c:pt idx="134">
                  <c:v>4.3358249400620323</c:v>
                </c:pt>
                <c:pt idx="135">
                  <c:v>4.3265762972784971</c:v>
                </c:pt>
                <c:pt idx="136">
                  <c:v>4.317327654494961</c:v>
                </c:pt>
                <c:pt idx="137">
                  <c:v>4.3080790117114782</c:v>
                </c:pt>
                <c:pt idx="138">
                  <c:v>4.2988303689279412</c:v>
                </c:pt>
                <c:pt idx="139">
                  <c:v>4.2895817261444051</c:v>
                </c:pt>
                <c:pt idx="140">
                  <c:v>4.280333083360925</c:v>
                </c:pt>
                <c:pt idx="141">
                  <c:v>4.271084440577388</c:v>
                </c:pt>
                <c:pt idx="142">
                  <c:v>4.2618357977938501</c:v>
                </c:pt>
                <c:pt idx="143">
                  <c:v>4.25258715501037</c:v>
                </c:pt>
                <c:pt idx="144">
                  <c:v>4.2433385122268339</c:v>
                </c:pt>
                <c:pt idx="145">
                  <c:v>4.234089869443296</c:v>
                </c:pt>
                <c:pt idx="146">
                  <c:v>4.2248412266598141</c:v>
                </c:pt>
                <c:pt idx="147">
                  <c:v>4.215592583876278</c:v>
                </c:pt>
                <c:pt idx="148">
                  <c:v>4.2063439410927401</c:v>
                </c:pt>
                <c:pt idx="149">
                  <c:v>4.1970952983092591</c:v>
                </c:pt>
                <c:pt idx="150">
                  <c:v>4.187846655525723</c:v>
                </c:pt>
                <c:pt idx="151">
                  <c:v>4.1785980127421869</c:v>
                </c:pt>
                <c:pt idx="152">
                  <c:v>4.169349369958705</c:v>
                </c:pt>
                <c:pt idx="153">
                  <c:v>4.1601007271751689</c:v>
                </c:pt>
                <c:pt idx="154">
                  <c:v>4.1508520843916319</c:v>
                </c:pt>
                <c:pt idx="155">
                  <c:v>4.1416034416081517</c:v>
                </c:pt>
                <c:pt idx="156">
                  <c:v>4.1323547988246156</c:v>
                </c:pt>
                <c:pt idx="157">
                  <c:v>4.1231061560410778</c:v>
                </c:pt>
                <c:pt idx="158">
                  <c:v>4.1138575132575959</c:v>
                </c:pt>
                <c:pt idx="159">
                  <c:v>4.1046088704740598</c:v>
                </c:pt>
                <c:pt idx="160">
                  <c:v>4.0953602276905219</c:v>
                </c:pt>
                <c:pt idx="161">
                  <c:v>4.0861115849070426</c:v>
                </c:pt>
                <c:pt idx="162">
                  <c:v>4.0768629421235048</c:v>
                </c:pt>
                <c:pt idx="163">
                  <c:v>4.0676142993399687</c:v>
                </c:pt>
                <c:pt idx="164">
                  <c:v>4.0583656565564885</c:v>
                </c:pt>
                <c:pt idx="165">
                  <c:v>4.0491170137729506</c:v>
                </c:pt>
                <c:pt idx="166">
                  <c:v>4.0398683709894154</c:v>
                </c:pt>
                <c:pt idx="167">
                  <c:v>4.0306197282059335</c:v>
                </c:pt>
                <c:pt idx="168">
                  <c:v>4.0213710854223974</c:v>
                </c:pt>
                <c:pt idx="169">
                  <c:v>4.0121224426388604</c:v>
                </c:pt>
                <c:pt idx="170">
                  <c:v>4.0028737998553776</c:v>
                </c:pt>
                <c:pt idx="171">
                  <c:v>3.9936251570718415</c:v>
                </c:pt>
                <c:pt idx="172">
                  <c:v>3.9843765142883059</c:v>
                </c:pt>
                <c:pt idx="173">
                  <c:v>3.9751278715048244</c:v>
                </c:pt>
                <c:pt idx="174">
                  <c:v>3.965879228721287</c:v>
                </c:pt>
                <c:pt idx="175">
                  <c:v>3.9566305859377504</c:v>
                </c:pt>
                <c:pt idx="176">
                  <c:v>3.9473819431542698</c:v>
                </c:pt>
                <c:pt idx="177">
                  <c:v>3.9381333003707319</c:v>
                </c:pt>
                <c:pt idx="178">
                  <c:v>3.9288846575871972</c:v>
                </c:pt>
                <c:pt idx="179">
                  <c:v>3.9196360148037153</c:v>
                </c:pt>
                <c:pt idx="180">
                  <c:v>3.9103873720201787</c:v>
                </c:pt>
                <c:pt idx="181">
                  <c:v>3.9011387292366426</c:v>
                </c:pt>
                <c:pt idx="182">
                  <c:v>3.8918900864531594</c:v>
                </c:pt>
                <c:pt idx="183">
                  <c:v>3.8826414436696255</c:v>
                </c:pt>
                <c:pt idx="184">
                  <c:v>3.8733928008860881</c:v>
                </c:pt>
                <c:pt idx="185">
                  <c:v>3.8641441581026048</c:v>
                </c:pt>
              </c:numCache>
            </c:numRef>
          </c:xVal>
          <c:yVal>
            <c:numRef>
              <c:f>Sheet1!$I$2:$I$266</c:f>
              <c:numCache>
                <c:formatCode>General</c:formatCode>
                <c:ptCount val="265"/>
                <c:pt idx="0">
                  <c:v>1.6033372860358368E-14</c:v>
                </c:pt>
                <c:pt idx="1">
                  <c:v>2.8059542473042347E-14</c:v>
                </c:pt>
                <c:pt idx="2">
                  <c:v>4.8914373998450896E-14</c:v>
                </c:pt>
                <c:pt idx="3">
                  <c:v>8.4936162618348746E-14</c:v>
                </c:pt>
                <c:pt idx="4">
                  <c:v>1.4690919985904201E-13</c:v>
                </c:pt>
                <c:pt idx="5">
                  <c:v>2.5310782528921991E-13</c:v>
                </c:pt>
                <c:pt idx="6">
                  <c:v>4.3437255050238858E-13</c:v>
                </c:pt>
                <c:pt idx="7">
                  <c:v>7.4253921556728995E-13</c:v>
                </c:pt>
                <c:pt idx="8">
                  <c:v>1.2643771494283627E-12</c:v>
                </c:pt>
                <c:pt idx="9">
                  <c:v>2.1445397644994982E-12</c:v>
                </c:pt>
                <c:pt idx="10">
                  <c:v>3.6231956807218176E-12</c:v>
                </c:pt>
                <c:pt idx="11">
                  <c:v>6.0974703612622915E-12</c:v>
                </c:pt>
                <c:pt idx="12">
                  <c:v>1.0221339828035926E-11</c:v>
                </c:pt>
                <c:pt idx="13">
                  <c:v>1.7067353295140572E-11</c:v>
                </c:pt>
                <c:pt idx="14">
                  <c:v>2.8387343373132236E-11</c:v>
                </c:pt>
                <c:pt idx="15">
                  <c:v>4.7030927658136945E-11</c:v>
                </c:pt>
                <c:pt idx="16">
                  <c:v>7.7614445760193463E-11</c:v>
                </c:pt>
                <c:pt idx="17">
                  <c:v>1.2758564032242915E-10</c:v>
                </c:pt>
                <c:pt idx="18">
                  <c:v>2.0891097507520551E-10</c:v>
                </c:pt>
                <c:pt idx="19">
                  <c:v>3.4073828731303089E-10</c:v>
                </c:pt>
                <c:pt idx="20">
                  <c:v>5.5358056891370632E-10</c:v>
                </c:pt>
                <c:pt idx="21">
                  <c:v>8.9586168084708173E-10</c:v>
                </c:pt>
                <c:pt idx="22">
                  <c:v>1.4441134245013192E-9</c:v>
                </c:pt>
                <c:pt idx="23">
                  <c:v>2.3187924158622193E-9</c:v>
                </c:pt>
                <c:pt idx="24">
                  <c:v>3.7087081509234102E-9</c:v>
                </c:pt>
                <c:pt idx="25">
                  <c:v>5.9085874516101072E-9</c:v>
                </c:pt>
                <c:pt idx="26">
                  <c:v>9.3765893918962968E-9</c:v>
                </c:pt>
                <c:pt idx="27">
                  <c:v>1.4821984349676239E-8</c:v>
                </c:pt>
                <c:pt idx="28">
                  <c:v>2.3338235823461429E-8</c:v>
                </c:pt>
                <c:pt idx="29">
                  <c:v>3.6604115658949111E-8</c:v>
                </c:pt>
                <c:pt idx="30">
                  <c:v>5.7186304900605403E-8</c:v>
                </c:pt>
                <c:pt idx="31">
                  <c:v>8.8992697997302767E-8</c:v>
                </c:pt>
                <c:pt idx="32">
                  <c:v>1.3794848429380555E-7</c:v>
                </c:pt>
                <c:pt idx="33">
                  <c:v>2.1300005426286998E-7</c:v>
                </c:pt>
                <c:pt idx="34">
                  <c:v>3.2759911255678806E-7</c:v>
                </c:pt>
                <c:pt idx="35">
                  <c:v>5.0188699310022904E-7</c:v>
                </c:pt>
                <c:pt idx="36">
                  <c:v>7.6589526783168146E-7</c:v>
                </c:pt>
                <c:pt idx="37">
                  <c:v>1.1642146319602868E-6</c:v>
                </c:pt>
                <c:pt idx="38">
                  <c:v>1.7627752400533305E-6</c:v>
                </c:pt>
                <c:pt idx="39">
                  <c:v>2.6586492883761613E-6</c:v>
                </c:pt>
                <c:pt idx="40">
                  <c:v>3.9941593130344818E-6</c:v>
                </c:pt>
                <c:pt idx="41">
                  <c:v>5.9770919424959028E-6</c:v>
                </c:pt>
                <c:pt idx="42">
                  <c:v>8.9095282857056682E-6</c:v>
                </c:pt>
                <c:pt idx="43">
                  <c:v>1.3228777349435529E-5</c:v>
                </c:pt>
                <c:pt idx="44">
                  <c:v>1.9565228509510342E-5</c:v>
                </c:pt>
                <c:pt idx="45">
                  <c:v>2.8823742120704348E-5</c:v>
                </c:pt>
                <c:pt idx="46">
                  <c:v>4.2297629052203277E-5</c:v>
                </c:pt>
                <c:pt idx="47">
                  <c:v>6.1827531331141075E-5</c:v>
                </c:pt>
                <c:pt idx="48">
                  <c:v>9.0021865765976174E-5</c:v>
                </c:pt>
                <c:pt idx="49">
                  <c:v>1.3056126064751078E-4</c:v>
                </c:pt>
                <c:pt idx="50">
                  <c:v>1.8861702099684619E-4</c:v>
                </c:pt>
                <c:pt idx="51">
                  <c:v>2.7142362686903034E-4</c:v>
                </c:pt>
                <c:pt idx="52">
                  <c:v>3.8905825894166028E-4</c:v>
                </c:pt>
                <c:pt idx="53">
                  <c:v>5.5549716906412745E-4</c:v>
                </c:pt>
                <c:pt idx="54">
                  <c:v>7.9004036792299176E-4</c:v>
                </c:pt>
                <c:pt idx="55">
                  <c:v>1.1192237997358823E-3</c:v>
                </c:pt>
                <c:pt idx="56">
                  <c:v>1.5793733741717103E-3</c:v>
                </c:pt>
                <c:pt idx="57">
                  <c:v>2.2199996667398168E-3</c:v>
                </c:pt>
                <c:pt idx="58">
                  <c:v>3.1082878285721345E-3</c:v>
                </c:pt>
                <c:pt idx="59">
                  <c:v>4.3350066484708584E-3</c:v>
                </c:pt>
                <c:pt idx="60">
                  <c:v>6.0222465214201269E-3</c:v>
                </c:pt>
                <c:pt idx="61">
                  <c:v>8.3335013959390161E-3</c:v>
                </c:pt>
                <c:pt idx="62">
                  <c:v>1.1486738044213999E-2</c:v>
                </c:pt>
                <c:pt idx="63">
                  <c:v>1.5771250982858386E-2</c:v>
                </c:pt>
                <c:pt idx="64">
                  <c:v>2.1569287075055517E-2</c:v>
                </c:pt>
                <c:pt idx="65">
                  <c:v>2.9383644414571156E-2</c:v>
                </c:pt>
                <c:pt idx="66">
                  <c:v>3.9872709658939319E-2</c:v>
                </c:pt>
                <c:pt idx="67">
                  <c:v>5.3894700446340142E-2</c:v>
                </c:pt>
                <c:pt idx="68">
                  <c:v>7.2563228292651272E-2</c:v>
                </c:pt>
                <c:pt idx="69">
                  <c:v>9.7316694939963144E-2</c:v>
                </c:pt>
                <c:pt idx="70">
                  <c:v>0.13000448272690673</c:v>
                </c:pt>
                <c:pt idx="71">
                  <c:v>0.17299339654794901</c:v>
                </c:pt>
                <c:pt idx="72">
                  <c:v>0.22929835825939865</c:v>
                </c:pt>
                <c:pt idx="73">
                  <c:v>0.30274193772261476</c:v>
                </c:pt>
                <c:pt idx="74">
                  <c:v>0.39814791787097042</c:v>
                </c:pt>
                <c:pt idx="75">
                  <c:v>0.52157471927974242</c:v>
                </c:pt>
                <c:pt idx="76">
                  <c:v>0.68059513217406842</c:v>
                </c:pt>
                <c:pt idx="77">
                  <c:v>0.88462939371226679</c:v>
                </c:pt>
                <c:pt idx="78">
                  <c:v>1.1453391715900409</c:v>
                </c:pt>
                <c:pt idx="79">
                  <c:v>1.4770904297401899</c:v>
                </c:pt>
                <c:pt idx="80">
                  <c:v>1.8974934083215809</c:v>
                </c:pt>
                <c:pt idx="81">
                  <c:v>2.428027990211707</c:v>
                </c:pt>
                <c:pt idx="82">
                  <c:v>3.0947624841838701</c:v>
                </c:pt>
                <c:pt idx="83">
                  <c:v>3.9291732585098225</c:v>
                </c:pt>
                <c:pt idx="84">
                  <c:v>4.9690716299307001</c:v>
                </c:pt>
                <c:pt idx="85">
                  <c:v>6.2596428712426624</c:v>
                </c:pt>
                <c:pt idx="86">
                  <c:v>7.8546000658247088</c:v>
                </c:pt>
                <c:pt idx="87">
                  <c:v>9.817452732388869</c:v>
                </c:pt>
                <c:pt idx="88">
                  <c:v>12.222886600662822</c:v>
                </c:pt>
                <c:pt idx="89">
                  <c:v>15.158246585906879</c:v>
                </c:pt>
                <c:pt idx="90">
                  <c:v>18.72510985389204</c:v>
                </c:pt>
                <c:pt idx="91">
                  <c:v>23.040929884118182</c:v>
                </c:pt>
                <c:pt idx="92">
                  <c:v>28.240725658481804</c:v>
                </c:pt>
                <c:pt idx="93">
                  <c:v>34.478782596097801</c:v>
                </c:pt>
                <c:pt idx="94">
                  <c:v>41.930323744288863</c:v>
                </c:pt>
                <c:pt idx="95">
                  <c:v>50.793101197746331</c:v>
                </c:pt>
                <c:pt idx="96">
                  <c:v>61.288848983883597</c:v>
                </c:pt>
                <c:pt idx="97">
                  <c:v>73.664530019577342</c:v>
                </c:pt>
                <c:pt idx="98">
                  <c:v>88.193301570811187</c:v>
                </c:pt>
                <c:pt idx="99">
                  <c:v>105.17511634046859</c:v>
                </c:pt>
                <c:pt idx="100">
                  <c:v>124.93687033659107</c:v>
                </c:pt>
                <c:pt idx="101">
                  <c:v>147.83200453772167</c:v>
                </c:pt>
                <c:pt idx="102">
                  <c:v>174.23946558979412</c:v>
                </c:pt>
                <c:pt idx="103">
                  <c:v>204.5619318713521</c:v>
                </c:pt>
                <c:pt idx="104">
                  <c:v>239.22321576020357</c:v>
                </c:pt>
                <c:pt idx="105">
                  <c:v>278.66476126781464</c:v>
                </c:pt>
                <c:pt idx="106">
                  <c:v>323.34116876228535</c:v>
                </c:pt>
                <c:pt idx="107">
                  <c:v>373.71469554779515</c:v>
                </c:pt>
                <c:pt idx="108">
                  <c:v>430.24870271027078</c:v>
                </c:pt>
                <c:pt idx="109">
                  <c:v>493.40004483793609</c:v>
                </c:pt>
                <c:pt idx="110">
                  <c:v>563.610429737353</c:v>
                </c:pt>
                <c:pt idx="111">
                  <c:v>641.29680959285952</c:v>
                </c:pt>
                <c:pt idx="112">
                  <c:v>726.84090247344625</c:v>
                </c:pt>
                <c:pt idx="113">
                  <c:v>820.57798274469542</c:v>
                </c:pt>
                <c:pt idx="114">
                  <c:v>922.78511958782531</c:v>
                </c:pt>
                <c:pt idx="115">
                  <c:v>1033.6690831095029</c:v>
                </c:pt>
                <c:pt idx="116">
                  <c:v>1153.3541759088239</c:v>
                </c:pt>
                <c:pt idx="117">
                  <c:v>1281.8702827180409</c:v>
                </c:pt>
                <c:pt idx="118">
                  <c:v>1419.1414601462707</c:v>
                </c:pt>
                <c:pt idx="119">
                  <c:v>1564.9754108999948</c:v>
                </c:pt>
                <c:pt idx="120">
                  <c:v>1719.0542004073131</c:v>
                </c:pt>
                <c:pt idx="121">
                  <c:v>1880.9265770941302</c:v>
                </c:pt>
                <c:pt idx="122">
                  <c:v>2050.0022494276818</c:v>
                </c:pt>
                <c:pt idx="123">
                  <c:v>2225.5484522746101</c:v>
                </c:pt>
                <c:pt idx="124">
                  <c:v>2406.6891017022517</c:v>
                </c:pt>
                <c:pt idx="125">
                  <c:v>2592.4067910793051</c:v>
                </c:pt>
                <c:pt idx="126">
                  <c:v>2781.5478226335672</c:v>
                </c:pt>
                <c:pt idx="127">
                  <c:v>2972.8303986401288</c:v>
                </c:pt>
                <c:pt idx="128">
                  <c:v>3164.8560167582141</c:v>
                </c:pt>
                <c:pt idx="129">
                  <c:v>3356.1240267504691</c:v>
                </c:pt>
                <c:pt idx="130">
                  <c:v>3545.0492135903928</c:v>
                </c:pt>
                <c:pt idx="131">
                  <c:v>3729.9821777917446</c:v>
                </c:pt>
                <c:pt idx="132">
                  <c:v>3909.2321908518311</c:v>
                </c:pt>
                <c:pt idx="133">
                  <c:v>4081.0921155202568</c:v>
                </c:pt>
                <c:pt idx="134">
                  <c:v>4243.8649006353926</c:v>
                </c:pt>
                <c:pt idx="135">
                  <c:v>4395.8910917348758</c:v>
                </c:pt>
                <c:pt idx="136">
                  <c:v>4535.576744678955</c:v>
                </c:pt>
                <c:pt idx="137">
                  <c:v>4661.4210927052736</c:v>
                </c:pt>
                <c:pt idx="138">
                  <c:v>4772.0432996243771</c:v>
                </c:pt>
                <c:pt idx="139">
                  <c:v>4866.2076347027742</c:v>
                </c:pt>
                <c:pt idx="140">
                  <c:v>4942.8464287372699</c:v>
                </c:pt>
                <c:pt idx="141">
                  <c:v>5001.0802156219361</c:v>
                </c:pt>
                <c:pt idx="142">
                  <c:v>5040.2345283638606</c:v>
                </c:pt>
                <c:pt idx="143">
                  <c:v>5059.8529011325145</c:v>
                </c:pt>
                <c:pt idx="144">
                  <c:v>5059.7057269008246</c:v>
                </c:pt>
                <c:pt idx="145">
                  <c:v>5039.7947303600495</c:v>
                </c:pt>
                <c:pt idx="146">
                  <c:v>5000.3529342793045</c:v>
                </c:pt>
                <c:pt idx="147">
                  <c:v>4941.8401202233981</c:v>
                </c:pt>
                <c:pt idx="148">
                  <c:v>4864.9339072680341</c:v>
                </c:pt>
                <c:pt idx="149">
                  <c:v>4770.5166907354042</c:v>
                </c:pt>
                <c:pt idx="150">
                  <c:v>4659.6587929386878</c:v>
                </c:pt>
                <c:pt idx="151">
                  <c:v>4533.5982757147185</c:v>
                </c:pt>
                <c:pt idx="152">
                  <c:v>4393.7179468742097</c:v>
                </c:pt>
                <c:pt idx="153">
                  <c:v>4241.5201570775735</c:v>
                </c:pt>
                <c:pt idx="154">
                  <c:v>4078.6000281655774</c:v>
                </c:pt>
                <c:pt idx="155">
                  <c:v>3906.6177775742904</c:v>
                </c:pt>
                <c:pt idx="156">
                  <c:v>3727.2708060055147</c:v>
                </c:pt>
                <c:pt idx="157">
                  <c:v>3542.2661975506821</c:v>
                </c:pt>
                <c:pt idx="158">
                  <c:v>3353.2942443210095</c:v>
                </c:pt>
                <c:pt idx="159">
                  <c:v>3162.0035534550366</c:v>
                </c:pt>
                <c:pt idx="160">
                  <c:v>2969.9782256807475</c:v>
                </c:pt>
                <c:pt idx="161">
                  <c:v>2778.7175144308439</c:v>
                </c:pt>
                <c:pt idx="162">
                  <c:v>2589.6182862627888</c:v>
                </c:pt>
                <c:pt idx="163">
                  <c:v>2403.9605103841295</c:v>
                </c:pt>
                <c:pt idx="164">
                  <c:v>2222.8959108502759</c:v>
                </c:pt>
                <c:pt idx="165">
                  <c:v>2047.4398228637247</c:v>
                </c:pt>
                <c:pt idx="166">
                  <c:v>1878.466207439365</c:v>
                </c:pt>
                <c:pt idx="167">
                  <c:v>1716.7056991161087</c:v>
                </c:pt>
                <c:pt idx="168">
                  <c:v>1562.7464916020735</c:v>
                </c:pt>
                <c:pt idx="169">
                  <c:v>1417.0378077412613</c:v>
                </c:pt>
                <c:pt idx="170">
                  <c:v>1279.8956540553572</c:v>
                </c:pt>
                <c:pt idx="171">
                  <c:v>1151.5105269161545</c:v>
                </c:pt>
                <c:pt idx="172">
                  <c:v>1031.9567170457826</c:v>
                </c:pt>
                <c:pt idx="173">
                  <c:v>921.20285104067568</c:v>
                </c:pt>
                <c:pt idx="174">
                  <c:v>819.12331212562492</c:v>
                </c:pt>
                <c:pt idx="175">
                  <c:v>725.51019605345186</c:v>
                </c:pt>
                <c:pt idx="176">
                  <c:v>640.08548049117633</c:v>
                </c:pt>
                <c:pt idx="177">
                  <c:v>562.51311576114847</c:v>
                </c:pt>
                <c:pt idx="178">
                  <c:v>492.41077963285034</c:v>
                </c:pt>
                <c:pt idx="179">
                  <c:v>429.36107725428491</c:v>
                </c:pt>
                <c:pt idx="180">
                  <c:v>372.9220076301624</c:v>
                </c:pt>
                <c:pt idx="181">
                  <c:v>322.6365586980225</c:v>
                </c:pt>
                <c:pt idx="182">
                  <c:v>278.04133266263574</c:v>
                </c:pt>
                <c:pt idx="183">
                  <c:v>238.67414067854122</c:v>
                </c:pt>
                <c:pt idx="184">
                  <c:v>204.08054024949411</c:v>
                </c:pt>
                <c:pt idx="185">
                  <c:v>173.81931915036151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D69-AE41-B459-3E8269012951}"/>
            </c:ext>
          </c:extLst>
        </c:ser>
        <c:ser>
          <c:idx val="4"/>
          <c:order val="4"/>
          <c:tx>
            <c:strRef>
              <c:f>Sheet1!$J$1</c:f>
              <c:strCache>
                <c:ptCount val="1"/>
                <c:pt idx="0">
                  <c:v>fit</c:v>
                </c:pt>
              </c:strCache>
            </c:strRef>
          </c:tx>
          <c:spPr>
            <a:ln w="635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Sheet1!$F$2:$F$266</c:f>
              <c:numCache>
                <c:formatCode>General</c:formatCode>
                <c:ptCount val="265"/>
                <c:pt idx="0">
                  <c:v>5.5751430730534492</c:v>
                </c:pt>
                <c:pt idx="1">
                  <c:v>5.5658944302699132</c:v>
                </c:pt>
                <c:pt idx="2">
                  <c:v>5.5566457874864303</c:v>
                </c:pt>
                <c:pt idx="3">
                  <c:v>5.5473971447028934</c:v>
                </c:pt>
                <c:pt idx="4">
                  <c:v>5.5381485019193573</c:v>
                </c:pt>
                <c:pt idx="5">
                  <c:v>5.5288998591358771</c:v>
                </c:pt>
                <c:pt idx="6">
                  <c:v>5.5196512163523401</c:v>
                </c:pt>
                <c:pt idx="7">
                  <c:v>5.5104025735688023</c:v>
                </c:pt>
                <c:pt idx="8">
                  <c:v>5.5011539307853221</c:v>
                </c:pt>
                <c:pt idx="9">
                  <c:v>5.491905288001786</c:v>
                </c:pt>
                <c:pt idx="10">
                  <c:v>5.482656645218249</c:v>
                </c:pt>
                <c:pt idx="11">
                  <c:v>5.4734080024347671</c:v>
                </c:pt>
                <c:pt idx="12">
                  <c:v>5.464159359651231</c:v>
                </c:pt>
                <c:pt idx="13">
                  <c:v>5.454910716867694</c:v>
                </c:pt>
                <c:pt idx="14">
                  <c:v>5.4456620740842121</c:v>
                </c:pt>
                <c:pt idx="15">
                  <c:v>5.436413431300676</c:v>
                </c:pt>
                <c:pt idx="16">
                  <c:v>5.4271647885171408</c:v>
                </c:pt>
                <c:pt idx="17">
                  <c:v>5.417916145733658</c:v>
                </c:pt>
                <c:pt idx="18">
                  <c:v>5.4086675029501219</c:v>
                </c:pt>
                <c:pt idx="19">
                  <c:v>5.3994188601665849</c:v>
                </c:pt>
                <c:pt idx="20">
                  <c:v>5.3901702173831048</c:v>
                </c:pt>
                <c:pt idx="21">
                  <c:v>5.3809215745995678</c:v>
                </c:pt>
                <c:pt idx="22">
                  <c:v>5.3716729318160308</c:v>
                </c:pt>
                <c:pt idx="23">
                  <c:v>5.3624242890325489</c:v>
                </c:pt>
                <c:pt idx="24">
                  <c:v>5.3531756462490119</c:v>
                </c:pt>
                <c:pt idx="25">
                  <c:v>5.3439270034654767</c:v>
                </c:pt>
                <c:pt idx="26">
                  <c:v>5.3346783606819947</c:v>
                </c:pt>
                <c:pt idx="27">
                  <c:v>5.3254297178984578</c:v>
                </c:pt>
                <c:pt idx="28">
                  <c:v>5.3161810751149208</c:v>
                </c:pt>
                <c:pt idx="29">
                  <c:v>5.3069324323314406</c:v>
                </c:pt>
                <c:pt idx="30">
                  <c:v>5.2976837895479036</c:v>
                </c:pt>
                <c:pt idx="31">
                  <c:v>5.2884351467643667</c:v>
                </c:pt>
                <c:pt idx="32">
                  <c:v>5.2791865039808856</c:v>
                </c:pt>
                <c:pt idx="33">
                  <c:v>5.2699378611973495</c:v>
                </c:pt>
                <c:pt idx="34">
                  <c:v>5.2606892184138134</c:v>
                </c:pt>
                <c:pt idx="35">
                  <c:v>5.2514405756303306</c:v>
                </c:pt>
                <c:pt idx="36">
                  <c:v>5.2421919328467954</c:v>
                </c:pt>
                <c:pt idx="37">
                  <c:v>5.2329432900632584</c:v>
                </c:pt>
                <c:pt idx="38">
                  <c:v>5.2236946472797765</c:v>
                </c:pt>
                <c:pt idx="39">
                  <c:v>5.2144460044962395</c:v>
                </c:pt>
                <c:pt idx="40">
                  <c:v>5.2051973617127034</c:v>
                </c:pt>
                <c:pt idx="41">
                  <c:v>5.1959487189292233</c:v>
                </c:pt>
                <c:pt idx="42">
                  <c:v>5.1867000761456854</c:v>
                </c:pt>
                <c:pt idx="43">
                  <c:v>5.1774514333621484</c:v>
                </c:pt>
                <c:pt idx="44">
                  <c:v>5.1682027905786683</c:v>
                </c:pt>
                <c:pt idx="45">
                  <c:v>5.1589541477951322</c:v>
                </c:pt>
                <c:pt idx="46">
                  <c:v>5.1497055050115952</c:v>
                </c:pt>
                <c:pt idx="47">
                  <c:v>5.1404568622281124</c:v>
                </c:pt>
                <c:pt idx="48">
                  <c:v>5.1312082194445772</c:v>
                </c:pt>
                <c:pt idx="49">
                  <c:v>5.1219595766610402</c:v>
                </c:pt>
                <c:pt idx="50">
                  <c:v>5.1127109338775583</c:v>
                </c:pt>
                <c:pt idx="51">
                  <c:v>5.1034622910940222</c:v>
                </c:pt>
                <c:pt idx="52">
                  <c:v>5.0942136483104852</c:v>
                </c:pt>
                <c:pt idx="53">
                  <c:v>5.0849650055270041</c:v>
                </c:pt>
                <c:pt idx="54">
                  <c:v>5.0757163627434672</c:v>
                </c:pt>
                <c:pt idx="55">
                  <c:v>5.0664677199599311</c:v>
                </c:pt>
                <c:pt idx="56">
                  <c:v>5.0572190771764509</c:v>
                </c:pt>
                <c:pt idx="57">
                  <c:v>5.047970434392913</c:v>
                </c:pt>
                <c:pt idx="58">
                  <c:v>5.0387217916093769</c:v>
                </c:pt>
                <c:pt idx="59">
                  <c:v>5.0294731488258959</c:v>
                </c:pt>
                <c:pt idx="60">
                  <c:v>5.0202245060423589</c:v>
                </c:pt>
                <c:pt idx="61">
                  <c:v>5.0109758632588228</c:v>
                </c:pt>
                <c:pt idx="62">
                  <c:v>5.00172722047534</c:v>
                </c:pt>
                <c:pt idx="63">
                  <c:v>4.9924785776918039</c:v>
                </c:pt>
                <c:pt idx="64">
                  <c:v>4.9832299349082687</c:v>
                </c:pt>
                <c:pt idx="65">
                  <c:v>4.9739812921247868</c:v>
                </c:pt>
                <c:pt idx="66">
                  <c:v>4.9647326493412489</c:v>
                </c:pt>
                <c:pt idx="67">
                  <c:v>4.9554840065577128</c:v>
                </c:pt>
                <c:pt idx="68">
                  <c:v>4.9462353637742327</c:v>
                </c:pt>
                <c:pt idx="69">
                  <c:v>4.9369867209906948</c:v>
                </c:pt>
                <c:pt idx="70">
                  <c:v>4.9277380782071587</c:v>
                </c:pt>
                <c:pt idx="71">
                  <c:v>4.9184894354236768</c:v>
                </c:pt>
                <c:pt idx="72">
                  <c:v>4.9092407926401416</c:v>
                </c:pt>
                <c:pt idx="73">
                  <c:v>4.8999921498566037</c:v>
                </c:pt>
                <c:pt idx="74">
                  <c:v>4.8907435070731218</c:v>
                </c:pt>
                <c:pt idx="75">
                  <c:v>4.8814948642895857</c:v>
                </c:pt>
                <c:pt idx="76">
                  <c:v>4.8722462215060505</c:v>
                </c:pt>
                <c:pt idx="77">
                  <c:v>4.8629975787225677</c:v>
                </c:pt>
                <c:pt idx="78">
                  <c:v>4.8537489359390316</c:v>
                </c:pt>
                <c:pt idx="79">
                  <c:v>4.8445002931554946</c:v>
                </c:pt>
                <c:pt idx="80">
                  <c:v>4.8352516503720144</c:v>
                </c:pt>
                <c:pt idx="81">
                  <c:v>4.8260030075884774</c:v>
                </c:pt>
                <c:pt idx="82">
                  <c:v>4.8167543648049405</c:v>
                </c:pt>
                <c:pt idx="83">
                  <c:v>4.8075057220214585</c:v>
                </c:pt>
                <c:pt idx="84">
                  <c:v>4.7982570792379233</c:v>
                </c:pt>
                <c:pt idx="85">
                  <c:v>4.7890084364543872</c:v>
                </c:pt>
                <c:pt idx="86">
                  <c:v>4.7797597936709053</c:v>
                </c:pt>
                <c:pt idx="87">
                  <c:v>4.7705111508873674</c:v>
                </c:pt>
                <c:pt idx="88">
                  <c:v>4.7612625081038322</c:v>
                </c:pt>
                <c:pt idx="89">
                  <c:v>4.7520138653203503</c:v>
                </c:pt>
                <c:pt idx="90">
                  <c:v>4.7427652225368142</c:v>
                </c:pt>
                <c:pt idx="91">
                  <c:v>4.7335165797532763</c:v>
                </c:pt>
                <c:pt idx="92">
                  <c:v>4.7242679369697962</c:v>
                </c:pt>
                <c:pt idx="93">
                  <c:v>4.7150192941862601</c:v>
                </c:pt>
                <c:pt idx="94">
                  <c:v>4.7057706514027222</c:v>
                </c:pt>
                <c:pt idx="95">
                  <c:v>4.6965220086192403</c:v>
                </c:pt>
                <c:pt idx="96">
                  <c:v>4.6872733658357051</c:v>
                </c:pt>
                <c:pt idx="97">
                  <c:v>4.678024723052169</c:v>
                </c:pt>
                <c:pt idx="98">
                  <c:v>4.6687760802686853</c:v>
                </c:pt>
                <c:pt idx="99">
                  <c:v>4.6595274374851492</c:v>
                </c:pt>
                <c:pt idx="100">
                  <c:v>4.6502787947016131</c:v>
                </c:pt>
                <c:pt idx="101">
                  <c:v>4.6410301519181321</c:v>
                </c:pt>
                <c:pt idx="102">
                  <c:v>4.6317815091345951</c:v>
                </c:pt>
                <c:pt idx="103">
                  <c:v>4.6225328663510581</c:v>
                </c:pt>
                <c:pt idx="104">
                  <c:v>4.6132842235675779</c:v>
                </c:pt>
                <c:pt idx="105">
                  <c:v>4.6040355807840418</c:v>
                </c:pt>
                <c:pt idx="106">
                  <c:v>4.5947869380005049</c:v>
                </c:pt>
                <c:pt idx="107">
                  <c:v>4.5855382952170221</c:v>
                </c:pt>
                <c:pt idx="108">
                  <c:v>4.5762896524334868</c:v>
                </c:pt>
                <c:pt idx="109">
                  <c:v>4.5670410096499507</c:v>
                </c:pt>
                <c:pt idx="110">
                  <c:v>4.5577923668664688</c:v>
                </c:pt>
                <c:pt idx="111">
                  <c:v>4.5485437240829336</c:v>
                </c:pt>
                <c:pt idx="112">
                  <c:v>4.5392950812993949</c:v>
                </c:pt>
                <c:pt idx="113">
                  <c:v>4.5300464385159138</c:v>
                </c:pt>
                <c:pt idx="114">
                  <c:v>4.5207977957323777</c:v>
                </c:pt>
                <c:pt idx="115">
                  <c:v>4.5115491529488416</c:v>
                </c:pt>
                <c:pt idx="116">
                  <c:v>4.5023005101653606</c:v>
                </c:pt>
                <c:pt idx="117">
                  <c:v>4.4930518673818236</c:v>
                </c:pt>
                <c:pt idx="118">
                  <c:v>4.4838032245982866</c:v>
                </c:pt>
                <c:pt idx="119">
                  <c:v>4.4745545818148065</c:v>
                </c:pt>
                <c:pt idx="120">
                  <c:v>4.4653059390312686</c:v>
                </c:pt>
                <c:pt idx="121">
                  <c:v>4.4560572962477325</c:v>
                </c:pt>
                <c:pt idx="122">
                  <c:v>4.4468086534642506</c:v>
                </c:pt>
                <c:pt idx="123">
                  <c:v>4.4375600106807127</c:v>
                </c:pt>
                <c:pt idx="124">
                  <c:v>4.4283113678971766</c:v>
                </c:pt>
                <c:pt idx="125">
                  <c:v>4.4190627251136956</c:v>
                </c:pt>
                <c:pt idx="126">
                  <c:v>4.4098140823301595</c:v>
                </c:pt>
                <c:pt idx="127">
                  <c:v>4.4005654395466216</c:v>
                </c:pt>
                <c:pt idx="128">
                  <c:v>4.3913167967631415</c:v>
                </c:pt>
                <c:pt idx="129">
                  <c:v>4.3820681539796054</c:v>
                </c:pt>
                <c:pt idx="130">
                  <c:v>4.3728195111960684</c:v>
                </c:pt>
                <c:pt idx="131">
                  <c:v>4.3635708684125882</c:v>
                </c:pt>
                <c:pt idx="132">
                  <c:v>4.3543222256290504</c:v>
                </c:pt>
                <c:pt idx="133">
                  <c:v>4.3450735828455143</c:v>
                </c:pt>
                <c:pt idx="134">
                  <c:v>4.3358249400620323</c:v>
                </c:pt>
                <c:pt idx="135">
                  <c:v>4.3265762972784971</c:v>
                </c:pt>
                <c:pt idx="136">
                  <c:v>4.317327654494961</c:v>
                </c:pt>
                <c:pt idx="137">
                  <c:v>4.3080790117114782</c:v>
                </c:pt>
                <c:pt idx="138">
                  <c:v>4.2988303689279412</c:v>
                </c:pt>
                <c:pt idx="139">
                  <c:v>4.2895817261444051</c:v>
                </c:pt>
                <c:pt idx="140">
                  <c:v>4.280333083360925</c:v>
                </c:pt>
                <c:pt idx="141">
                  <c:v>4.271084440577388</c:v>
                </c:pt>
                <c:pt idx="142">
                  <c:v>4.2618357977938501</c:v>
                </c:pt>
                <c:pt idx="143">
                  <c:v>4.25258715501037</c:v>
                </c:pt>
                <c:pt idx="144">
                  <c:v>4.2433385122268339</c:v>
                </c:pt>
                <c:pt idx="145">
                  <c:v>4.234089869443296</c:v>
                </c:pt>
                <c:pt idx="146">
                  <c:v>4.2248412266598141</c:v>
                </c:pt>
                <c:pt idx="147">
                  <c:v>4.215592583876278</c:v>
                </c:pt>
                <c:pt idx="148">
                  <c:v>4.2063439410927401</c:v>
                </c:pt>
                <c:pt idx="149">
                  <c:v>4.1970952983092591</c:v>
                </c:pt>
                <c:pt idx="150">
                  <c:v>4.187846655525723</c:v>
                </c:pt>
                <c:pt idx="151">
                  <c:v>4.1785980127421869</c:v>
                </c:pt>
                <c:pt idx="152">
                  <c:v>4.169349369958705</c:v>
                </c:pt>
                <c:pt idx="153">
                  <c:v>4.1601007271751689</c:v>
                </c:pt>
                <c:pt idx="154">
                  <c:v>4.1508520843916319</c:v>
                </c:pt>
                <c:pt idx="155">
                  <c:v>4.1416034416081517</c:v>
                </c:pt>
                <c:pt idx="156">
                  <c:v>4.1323547988246156</c:v>
                </c:pt>
                <c:pt idx="157">
                  <c:v>4.1231061560410778</c:v>
                </c:pt>
                <c:pt idx="158">
                  <c:v>4.1138575132575959</c:v>
                </c:pt>
                <c:pt idx="159">
                  <c:v>4.1046088704740598</c:v>
                </c:pt>
                <c:pt idx="160">
                  <c:v>4.0953602276905219</c:v>
                </c:pt>
                <c:pt idx="161">
                  <c:v>4.0861115849070426</c:v>
                </c:pt>
                <c:pt idx="162">
                  <c:v>4.0768629421235048</c:v>
                </c:pt>
                <c:pt idx="163">
                  <c:v>4.0676142993399687</c:v>
                </c:pt>
                <c:pt idx="164">
                  <c:v>4.0583656565564885</c:v>
                </c:pt>
                <c:pt idx="165">
                  <c:v>4.0491170137729506</c:v>
                </c:pt>
                <c:pt idx="166">
                  <c:v>4.0398683709894154</c:v>
                </c:pt>
                <c:pt idx="167">
                  <c:v>4.0306197282059335</c:v>
                </c:pt>
                <c:pt idx="168">
                  <c:v>4.0213710854223974</c:v>
                </c:pt>
                <c:pt idx="169">
                  <c:v>4.0121224426388604</c:v>
                </c:pt>
                <c:pt idx="170">
                  <c:v>4.0028737998553776</c:v>
                </c:pt>
                <c:pt idx="171">
                  <c:v>3.9936251570718415</c:v>
                </c:pt>
                <c:pt idx="172">
                  <c:v>3.9843765142883059</c:v>
                </c:pt>
                <c:pt idx="173">
                  <c:v>3.9751278715048244</c:v>
                </c:pt>
                <c:pt idx="174">
                  <c:v>3.965879228721287</c:v>
                </c:pt>
                <c:pt idx="175">
                  <c:v>3.9566305859377504</c:v>
                </c:pt>
                <c:pt idx="176">
                  <c:v>3.9473819431542698</c:v>
                </c:pt>
                <c:pt idx="177">
                  <c:v>3.9381333003707319</c:v>
                </c:pt>
                <c:pt idx="178">
                  <c:v>3.9288846575871972</c:v>
                </c:pt>
                <c:pt idx="179">
                  <c:v>3.9196360148037153</c:v>
                </c:pt>
                <c:pt idx="180">
                  <c:v>3.9103873720201787</c:v>
                </c:pt>
                <c:pt idx="181">
                  <c:v>3.9011387292366426</c:v>
                </c:pt>
                <c:pt idx="182">
                  <c:v>3.8918900864531594</c:v>
                </c:pt>
                <c:pt idx="183">
                  <c:v>3.8826414436696255</c:v>
                </c:pt>
                <c:pt idx="184">
                  <c:v>3.8733928008860881</c:v>
                </c:pt>
                <c:pt idx="185">
                  <c:v>3.8641441581026048</c:v>
                </c:pt>
              </c:numCache>
            </c:numRef>
          </c:xVal>
          <c:yVal>
            <c:numRef>
              <c:f>Sheet1!$J$2:$J$266</c:f>
              <c:numCache>
                <c:formatCode>General</c:formatCode>
                <c:ptCount val="265"/>
                <c:pt idx="0">
                  <c:v>17.26586489486677</c:v>
                </c:pt>
                <c:pt idx="1">
                  <c:v>22.281554021245476</c:v>
                </c:pt>
                <c:pt idx="2">
                  <c:v>28.633969648163717</c:v>
                </c:pt>
                <c:pt idx="3">
                  <c:v>36.643469505750517</c:v>
                </c:pt>
                <c:pt idx="4">
                  <c:v>46.697169600853748</c:v>
                </c:pt>
                <c:pt idx="5">
                  <c:v>59.260249121288425</c:v>
                </c:pt>
                <c:pt idx="6">
                  <c:v>74.888534479438746</c:v>
                </c:pt>
                <c:pt idx="7">
                  <c:v>94.242356055861549</c:v>
                </c:pt>
                <c:pt idx="8">
                  <c:v>118.10162746690028</c:v>
                </c:pt>
                <c:pt idx="9">
                  <c:v>147.38204359859071</c:v>
                </c:pt>
                <c:pt idx="10">
                  <c:v>183.15222987844606</c:v>
                </c:pt>
                <c:pt idx="11">
                  <c:v>226.65160134251119</c:v>
                </c:pt>
                <c:pt idx="12">
                  <c:v>279.30860650794244</c:v>
                </c:pt>
                <c:pt idx="13">
                  <c:v>342.75893899440575</c:v>
                </c:pt>
                <c:pt idx="14">
                  <c:v>418.86320103645835</c:v>
                </c:pt>
                <c:pt idx="15">
                  <c:v>509.72339998893699</c:v>
                </c:pt>
                <c:pt idx="16">
                  <c:v>617.69755497186327</c:v>
                </c:pt>
                <c:pt idx="17">
                  <c:v>745.41159006741339</c:v>
                </c:pt>
                <c:pt idx="18">
                  <c:v>895.76759783095997</c:v>
                </c:pt>
                <c:pt idx="19">
                  <c:v>1071.9474779529867</c:v>
                </c:pt>
                <c:pt idx="20">
                  <c:v>1277.4108969313668</c:v>
                </c:pt>
                <c:pt idx="21">
                  <c:v>1515.886482112679</c:v>
                </c:pt>
                <c:pt idx="22">
                  <c:v>1791.3551642136174</c:v>
                </c:pt>
                <c:pt idx="23">
                  <c:v>2108.0246230612415</c:v>
                </c:pt>
                <c:pt idx="24">
                  <c:v>2470.2938777243912</c:v>
                </c:pt>
                <c:pt idx="25">
                  <c:v>2882.7071996468076</c:v>
                </c:pt>
                <c:pt idx="26">
                  <c:v>3349.8967196498743</c:v>
                </c:pt>
                <c:pt idx="27">
                  <c:v>3876.5133485379197</c:v>
                </c:pt>
                <c:pt idx="28">
                  <c:v>4467.145936384939</c:v>
                </c:pt>
                <c:pt idx="29">
                  <c:v>5126.2289546384463</c:v>
                </c:pt>
                <c:pt idx="30">
                  <c:v>5857.9393919817712</c:v>
                </c:pt>
                <c:pt idx="31">
                  <c:v>6666.084000832604</c:v>
                </c:pt>
                <c:pt idx="32">
                  <c:v>7553.9785046203378</c:v>
                </c:pt>
                <c:pt idx="33">
                  <c:v>8524.3208612715971</c:v>
                </c:pt>
                <c:pt idx="34">
                  <c:v>9579.0611582504825</c:v>
                </c:pt>
                <c:pt idx="35">
                  <c:v>10719.27116921716</c:v>
                </c:pt>
                <c:pt idx="36">
                  <c:v>11945.017009854506</c:v>
                </c:pt>
                <c:pt idx="37">
                  <c:v>13255.238668720298</c:v>
                </c:pt>
                <c:pt idx="38">
                  <c:v>14647.640436086656</c:v>
                </c:pt>
                <c:pt idx="39">
                  <c:v>16118.596388240889</c:v>
                </c:pt>
                <c:pt idx="40">
                  <c:v>17663.075088727299</c:v>
                </c:pt>
                <c:pt idx="41">
                  <c:v>19274.587526953532</c:v>
                </c:pt>
                <c:pt idx="42">
                  <c:v>20945.162017732691</c:v>
                </c:pt>
                <c:pt idx="43">
                  <c:v>22665.349329067758</c:v>
                </c:pt>
                <c:pt idx="44">
                  <c:v>24424.260692189913</c:v>
                </c:pt>
                <c:pt idx="45">
                  <c:v>26209.640585968322</c:v>
                </c:pt>
                <c:pt idx="46">
                  <c:v>28007.975294627086</c:v>
                </c:pt>
                <c:pt idx="47">
                  <c:v>29804.637236898157</c:v>
                </c:pt>
                <c:pt idx="48">
                  <c:v>31584.063985557419</c:v>
                </c:pt>
                <c:pt idx="49">
                  <c:v>33329.96977537583</c:v>
                </c:pt>
                <c:pt idx="50">
                  <c:v>35025.586174972734</c:v>
                </c:pt>
                <c:pt idx="51">
                  <c:v>36653.927515918149</c:v>
                </c:pt>
                <c:pt idx="52">
                  <c:v>38198.075675319211</c:v>
                </c:pt>
                <c:pt idx="53">
                  <c:v>39641.477938748074</c:v>
                </c:pt>
                <c:pt idx="54">
                  <c:v>40968.250967465719</c:v>
                </c:pt>
                <c:pt idx="55">
                  <c:v>42163.483392776507</c:v>
                </c:pt>
                <c:pt idx="56">
                  <c:v>43213.529288380712</c:v>
                </c:pt>
                <c:pt idx="57">
                  <c:v>44106.284747048005</c:v>
                </c:pt>
                <c:pt idx="58">
                  <c:v>44831.440020887945</c:v>
                </c:pt>
                <c:pt idx="59">
                  <c:v>45380.700173584832</c:v>
                </c:pt>
                <c:pt idx="60">
                  <c:v>45747.967925966193</c:v>
                </c:pt>
                <c:pt idx="61">
                  <c:v>45929.483331749434</c:v>
                </c:pt>
                <c:pt idx="62">
                  <c:v>45923.916066421458</c:v>
                </c:pt>
                <c:pt idx="63">
                  <c:v>45732.407409123603</c:v>
                </c:pt>
                <c:pt idx="64">
                  <c:v>45358.560399465081</c:v>
                </c:pt>
                <c:pt idx="65">
                  <c:v>44808.378107725708</c:v>
                </c:pt>
                <c:pt idx="66">
                  <c:v>44090.151415691536</c:v>
                </c:pt>
                <c:pt idx="67">
                  <c:v>43214.299114491012</c:v>
                </c:pt>
                <c:pt idx="68">
                  <c:v>42193.164435660365</c:v>
                </c:pt>
                <c:pt idx="69">
                  <c:v>41040.773298147076</c:v>
                </c:pt>
                <c:pt idx="70">
                  <c:v>39772.560539055754</c:v>
                </c:pt>
                <c:pt idx="71">
                  <c:v>38405.071169720446</c:v>
                </c:pt>
                <c:pt idx="72">
                  <c:v>36955.644241235226</c:v>
                </c:pt>
                <c:pt idx="73">
                  <c:v>35442.087203544899</c:v>
                </c:pt>
                <c:pt idx="74">
                  <c:v>33882.34869825733</c:v>
                </c:pt>
                <c:pt idx="75">
                  <c:v>32294.197546168583</c:v>
                </c:pt>
                <c:pt idx="76">
                  <c:v>30694.915291824829</c:v>
                </c:pt>
                <c:pt idx="77">
                  <c:v>29101.009072495788</c:v>
                </c:pt>
                <c:pt idx="78">
                  <c:v>27527.950817487967</c:v>
                </c:pt>
                <c:pt idx="79">
                  <c:v>25989.947887859453</c:v>
                </c:pt>
                <c:pt idx="80">
                  <c:v>24499.749271451361</c:v>
                </c:pt>
                <c:pt idx="81">
                  <c:v>23068.490390182513</c:v>
                </c:pt>
                <c:pt idx="82">
                  <c:v>21705.578489910095</c:v>
                </c:pt>
                <c:pt idx="83">
                  <c:v>20418.619500598776</c:v>
                </c:pt>
                <c:pt idx="84">
                  <c:v>19213.386206495452</c:v>
                </c:pt>
                <c:pt idx="85">
                  <c:v>18093.826577538548</c:v>
                </c:pt>
                <c:pt idx="86">
                  <c:v>17062.110206151243</c:v>
                </c:pt>
                <c:pt idx="87">
                  <c:v>16118.709985767548</c:v>
                </c:pt>
                <c:pt idx="88">
                  <c:v>15262.515471352721</c:v>
                </c:pt>
                <c:pt idx="89">
                  <c:v>14490.973787025574</c:v>
                </c:pt>
                <c:pt idx="90">
                  <c:v>13800.253497654145</c:v>
                </c:pt>
                <c:pt idx="91">
                  <c:v>13185.426541768498</c:v>
                </c:pt>
                <c:pt idx="92">
                  <c:v>12640.663132152269</c:v>
                </c:pt>
                <c:pt idx="93">
                  <c:v>12159.434465681081</c:v>
                </c:pt>
                <c:pt idx="94">
                  <c:v>11734.718140382367</c:v>
                </c:pt>
                <c:pt idx="95">
                  <c:v>11359.201349040055</c:v>
                </c:pt>
                <c:pt idx="96">
                  <c:v>11025.477197261343</c:v>
                </c:pt>
                <c:pt idx="97">
                  <c:v>10726.229870001684</c:v>
                </c:pt>
                <c:pt idx="98">
                  <c:v>10454.404833249615</c:v>
                </c:pt>
                <c:pt idx="99">
                  <c:v>10203.36079460361</c:v>
                </c:pt>
                <c:pt idx="100">
                  <c:v>9967.0007437221902</c:v>
                </c:pt>
                <c:pt idx="101">
                  <c:v>9739.8800358619283</c:v>
                </c:pt>
                <c:pt idx="102">
                  <c:v>9517.2901525313191</c:v>
                </c:pt>
                <c:pt idx="103">
                  <c:v>9295.3174551170578</c:v>
                </c:pt>
                <c:pt idx="104">
                  <c:v>9070.8769222128103</c:v>
                </c:pt>
                <c:pt idx="105">
                  <c:v>8841.7215113628063</c:v>
                </c:pt>
                <c:pt idx="106">
                  <c:v>8606.428393406768</c:v>
                </c:pt>
                <c:pt idx="107">
                  <c:v>8364.3638562346587</c:v>
                </c:pt>
                <c:pt idx="108">
                  <c:v>8115.6291501085288</c:v>
                </c:pt>
                <c:pt idx="109">
                  <c:v>7860.9899365799101</c:v>
                </c:pt>
                <c:pt idx="110">
                  <c:v>7601.7922982907867</c:v>
                </c:pt>
                <c:pt idx="111">
                  <c:v>7339.8684619703472</c:v>
                </c:pt>
                <c:pt idx="112">
                  <c:v>7077.4354795311265</c:v>
                </c:pt>
                <c:pt idx="113">
                  <c:v>6816.9901039574361</c:v>
                </c:pt>
                <c:pt idx="114">
                  <c:v>6561.2029930538929</c:v>
                </c:pt>
                <c:pt idx="115">
                  <c:v>6312.815183554012</c:v>
                </c:pt>
                <c:pt idx="116">
                  <c:v>6074.5395120034609</c:v>
                </c:pt>
                <c:pt idx="117">
                  <c:v>5848.969331056167</c:v>
                </c:pt>
                <c:pt idx="118">
                  <c:v>5638.496495437088</c:v>
                </c:pt>
                <c:pt idx="119">
                  <c:v>5445.2401868411034</c:v>
                </c:pt>
                <c:pt idx="120">
                  <c:v>5270.9877275617437</c:v>
                </c:pt>
                <c:pt idx="121">
                  <c:v>5117.1481138215404</c:v>
                </c:pt>
                <c:pt idx="122">
                  <c:v>4984.7185955330551</c:v>
                </c:pt>
                <c:pt idx="123">
                  <c:v>4874.2642516622891</c:v>
                </c:pt>
                <c:pt idx="124">
                  <c:v>4785.9101691290889</c:v>
                </c:pt>
                <c:pt idx="125">
                  <c:v>4719.3455355642791</c:v>
                </c:pt>
                <c:pt idx="126">
                  <c:v>4673.8387070162789</c:v>
                </c:pt>
                <c:pt idx="127">
                  <c:v>4648.2621130411635</c:v>
                </c:pt>
                <c:pt idx="128">
                  <c:v>4641.1257135709748</c:v>
                </c:pt>
                <c:pt idx="129">
                  <c:v>4650.6176226411972</c:v>
                </c:pt>
                <c:pt idx="130">
                  <c:v>4674.6504599779573</c:v>
                </c:pt>
                <c:pt idx="131">
                  <c:v>4710.9119780622168</c:v>
                </c:pt>
                <c:pt idx="132">
                  <c:v>4756.9185343340669</c:v>
                </c:pt>
                <c:pt idx="133">
                  <c:v>4810.0700301088436</c:v>
                </c:pt>
                <c:pt idx="134">
                  <c:v>4867.7050140677247</c:v>
                </c:pt>
                <c:pt idx="135">
                  <c:v>4927.1547436516794</c:v>
                </c:pt>
                <c:pt idx="136">
                  <c:v>4985.7951076920235</c:v>
                </c:pt>
                <c:pt idx="137">
                  <c:v>5041.0954341476154</c:v>
                </c:pt>
                <c:pt idx="138">
                  <c:v>5090.6633345170894</c:v>
                </c:pt>
                <c:pt idx="139">
                  <c:v>5132.2848686900716</c:v>
                </c:pt>
                <c:pt idx="140">
                  <c:v>5163.9594485613434</c:v>
                </c:pt>
                <c:pt idx="141">
                  <c:v>5183.9290339376867</c:v>
                </c:pt>
                <c:pt idx="142">
                  <c:v>5190.7013087609794</c:v>
                </c:pt>
                <c:pt idx="143">
                  <c:v>5183.0666582116664</c:v>
                </c:pt>
                <c:pt idx="144">
                  <c:v>5160.1088966368707</c:v>
                </c:pt>
                <c:pt idx="145">
                  <c:v>5121.2098212315468</c:v>
                </c:pt>
                <c:pt idx="146">
                  <c:v>5066.0477855777162</c:v>
                </c:pt>
                <c:pt idx="147">
                  <c:v>4994.5905989808134</c:v>
                </c:pt>
                <c:pt idx="148">
                  <c:v>4907.0831603530296</c:v>
                </c:pt>
                <c:pt idx="149">
                  <c:v>4804.0303273773861</c:v>
                </c:pt>
                <c:pt idx="150">
                  <c:v>4686.1756010888275</c:v>
                </c:pt>
                <c:pt idx="151">
                  <c:v>4554.4762711133053</c:v>
                </c:pt>
                <c:pt idx="152">
                  <c:v>4410.0757160833846</c:v>
                </c:pt>
                <c:pt idx="153">
                  <c:v>4254.2735860691892</c:v>
                </c:pt>
                <c:pt idx="154">
                  <c:v>4088.4946084004032</c:v>
                </c:pt>
                <c:pt idx="155">
                  <c:v>3914.256754696517</c:v>
                </c:pt>
                <c:pt idx="156">
                  <c:v>3733.1394855977774</c:v>
                </c:pt>
                <c:pt idx="157">
                  <c:v>3546.7527513598402</c:v>
                </c:pt>
                <c:pt idx="158">
                  <c:v>3356.7073725037362</c:v>
                </c:pt>
                <c:pt idx="159">
                  <c:v>3164.587357096691</c:v>
                </c:pt>
                <c:pt idx="160">
                  <c:v>2971.9246322474637</c:v>
                </c:pt>
                <c:pt idx="161">
                  <c:v>2780.1765797296371</c:v>
                </c:pt>
                <c:pt idx="162">
                  <c:v>2590.7066723405951</c:v>
                </c:pt>
                <c:pt idx="163">
                  <c:v>2404.7684116374307</c:v>
                </c:pt>
                <c:pt idx="164">
                  <c:v>2223.4926721038933</c:v>
                </c:pt>
                <c:pt idx="165">
                  <c:v>2047.8784646131446</c:v>
                </c:pt>
                <c:pt idx="166">
                  <c:v>1878.787045813204</c:v>
                </c:pt>
                <c:pt idx="167">
                  <c:v>1716.9392220976483</c:v>
                </c:pt>
                <c:pt idx="168">
                  <c:v>1562.9156291044599</c:v>
                </c:pt>
                <c:pt idx="169">
                  <c:v>1417.1597115159989</c:v>
                </c:pt>
                <c:pt idx="170">
                  <c:v>1279.9830842285171</c:v>
                </c:pt>
                <c:pt idx="171">
                  <c:v>1151.5729251732166</c:v>
                </c:pt>
                <c:pt idx="172">
                  <c:v>1032.0010320206479</c:v>
                </c:pt>
                <c:pt idx="173">
                  <c:v>921.2341691457641</c:v>
                </c:pt>
                <c:pt idx="174">
                  <c:v>819.14533669178206</c:v>
                </c:pt>
                <c:pt idx="175">
                  <c:v>725.52560901724564</c:v>
                </c:pt>
                <c:pt idx="176">
                  <c:v>640.0962137563771</c:v>
                </c:pt>
                <c:pt idx="177">
                  <c:v>562.52055356060441</c:v>
                </c:pt>
                <c:pt idx="178">
                  <c:v>492.41590852973127</c:v>
                </c:pt>
                <c:pt idx="179">
                  <c:v>429.36459666835884</c:v>
                </c:pt>
                <c:pt idx="180">
                  <c:v>372.92441079554123</c:v>
                </c:pt>
                <c:pt idx="181">
                  <c:v>322.63819161401346</c:v>
                </c:pt>
                <c:pt idx="182">
                  <c:v>278.04243676900307</c:v>
                </c:pt>
                <c:pt idx="183">
                  <c:v>238.67488356916002</c:v>
                </c:pt>
                <c:pt idx="184">
                  <c:v>204.08103764942382</c:v>
                </c:pt>
                <c:pt idx="185">
                  <c:v>173.81965055108287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D69-AE41-B459-3E8269012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732464"/>
        <c:axId val="446233120"/>
      </c:scatterChart>
      <c:valAx>
        <c:axId val="337732464"/>
        <c:scaling>
          <c:orientation val="minMax"/>
          <c:max val="6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233120"/>
        <c:crosses val="autoZero"/>
        <c:crossBetween val="midCat"/>
      </c:valAx>
      <c:valAx>
        <c:axId val="44623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732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74541929289717"/>
          <c:y val="0.11337910022553711"/>
          <c:w val="0.16002605968790715"/>
          <c:h val="0.37405808570411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819150</xdr:colOff>
      <xdr:row>3</xdr:row>
      <xdr:rowOff>114300</xdr:rowOff>
    </xdr:from>
    <xdr:to>
      <xdr:col>19</xdr:col>
      <xdr:colOff>673100</xdr:colOff>
      <xdr:row>33</xdr:row>
      <xdr:rowOff>12700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94A93A-262A-5844-AF4C-7F18940A27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71486-E625-6C4D-815A-075327243EAE}">
  <dimension ref="A1:AC232"/>
  <sheetViews>
    <sheetView tabSelected="1" topLeftCell="G12" zoomScale="99" workbookViewId="0">
      <selection activeCell="G22" sqref="G22:G36"/>
    </sheetView>
  </sheetViews>
  <sheetFormatPr baseColWidth="10" defaultRowHeight="16" x14ac:dyDescent="0.2"/>
  <cols>
    <col min="1" max="1" width="13.6640625" bestFit="1" customWidth="1"/>
    <col min="2" max="2" width="12.83203125" bestFit="1" customWidth="1"/>
    <col min="4" max="5" width="11" style="1" bestFit="1" customWidth="1"/>
    <col min="6" max="7" width="11" style="2" bestFit="1" customWidth="1"/>
    <col min="8" max="9" width="12.33203125" style="2" bestFit="1" customWidth="1"/>
    <col min="10" max="11" width="11" style="2" bestFit="1" customWidth="1"/>
    <col min="12" max="12" width="11" style="4" bestFit="1" customWidth="1"/>
    <col min="13" max="17" width="12.33203125" style="4" bestFit="1" customWidth="1"/>
    <col min="18" max="18" width="11" style="5" bestFit="1" customWidth="1"/>
    <col min="19" max="22" width="10.83203125" style="5"/>
    <col min="23" max="23" width="13.5" style="5" bestFit="1" customWidth="1"/>
    <col min="24" max="29" width="10.83203125" style="6"/>
  </cols>
  <sheetData>
    <row r="1" spans="1:29" x14ac:dyDescent="0.2">
      <c r="D1" s="1" t="s">
        <v>16</v>
      </c>
      <c r="E1" s="1" t="s">
        <v>45</v>
      </c>
      <c r="F1" s="2" t="s">
        <v>0</v>
      </c>
      <c r="G1" s="2" t="s">
        <v>1</v>
      </c>
      <c r="H1" s="2" t="s">
        <v>2</v>
      </c>
      <c r="I1" s="2" t="s">
        <v>3</v>
      </c>
      <c r="J1" s="2" t="s">
        <v>13</v>
      </c>
      <c r="K1" s="2" t="s">
        <v>14</v>
      </c>
      <c r="L1" s="4" t="s">
        <v>16</v>
      </c>
      <c r="M1" s="4" t="s">
        <v>17</v>
      </c>
      <c r="N1" s="4" t="s">
        <v>28</v>
      </c>
      <c r="O1" s="4" t="s">
        <v>27</v>
      </c>
      <c r="P1" s="4" t="s">
        <v>29</v>
      </c>
      <c r="Q1" s="4" t="s">
        <v>30</v>
      </c>
      <c r="R1" s="5" t="s">
        <v>16</v>
      </c>
      <c r="S1" s="5" t="s">
        <v>18</v>
      </c>
      <c r="T1" s="5" t="s">
        <v>23</v>
      </c>
      <c r="U1" s="5" t="s">
        <v>24</v>
      </c>
      <c r="V1" s="5" t="s">
        <v>25</v>
      </c>
      <c r="W1" s="5" t="s">
        <v>26</v>
      </c>
      <c r="X1" s="6" t="s">
        <v>16</v>
      </c>
      <c r="Y1" s="6" t="s">
        <v>19</v>
      </c>
      <c r="Z1" s="6" t="s">
        <v>34</v>
      </c>
      <c r="AA1" s="6" t="s">
        <v>35</v>
      </c>
      <c r="AB1" s="6" t="s">
        <v>36</v>
      </c>
      <c r="AC1" s="6" t="s">
        <v>37</v>
      </c>
    </row>
    <row r="2" spans="1:29" x14ac:dyDescent="0.2">
      <c r="D2" s="7">
        <v>375961.23976309638</v>
      </c>
      <c r="E2">
        <v>189.957914492632</v>
      </c>
      <c r="F2" s="2">
        <f>LOG10(D2)</f>
        <v>5.5751430730534492</v>
      </c>
      <c r="G2" s="2">
        <f>$B$4/EXP(((F2-$B$5)/(SQRT(2)*$B$6))^2)</f>
        <v>17.265864825730667</v>
      </c>
      <c r="H2" s="2">
        <f>$B$8/EXP(((F2-$B$9)/(SQRT(2)*$B$10))^2)</f>
        <v>6.9136086143766477E-8</v>
      </c>
      <c r="I2" s="2">
        <f>$B$12/EXP(((F2-$B$13)/(SQRT(2)*$B$14))^2)</f>
        <v>1.6033372860358368E-14</v>
      </c>
      <c r="J2" s="2">
        <f>G2+H2+I2</f>
        <v>17.26586489486677</v>
      </c>
      <c r="K2" s="2">
        <f>ABS(J2-E2)</f>
        <v>172.69204959776522</v>
      </c>
      <c r="L2" s="4">
        <f t="shared" ref="L2:L12" si="0">10^$F2</f>
        <v>375961.23976309702</v>
      </c>
      <c r="M2" s="4">
        <f t="shared" ref="M2:M12" si="1">G2/$L2^2</f>
        <v>1.2215245236124968E-10</v>
      </c>
      <c r="N2" s="4">
        <f>M2*(L2-L3)</f>
        <v>9.6766012017489603E-7</v>
      </c>
      <c r="O2" s="4">
        <f t="shared" ref="O2:O12" si="2">M2/SUM(N:N)</f>
        <v>3.0885357349135546E-10</v>
      </c>
      <c r="P2" s="4">
        <f>L2*O2*(L2-L3)</f>
        <v>0.91984860958719195</v>
      </c>
      <c r="Q2" s="4">
        <f>P2*L2</f>
        <v>345827.42365476169</v>
      </c>
      <c r="R2" s="5">
        <f t="shared" ref="R2:R12" si="3">10^$F2</f>
        <v>375961.23976309702</v>
      </c>
      <c r="S2" s="5">
        <f t="shared" ref="S2:S12" si="4">H2/$L2^2</f>
        <v>4.8912362944798527E-19</v>
      </c>
      <c r="T2" s="5">
        <f>S2*(R2-R3)</f>
        <v>3.8747108298102822E-15</v>
      </c>
      <c r="U2" s="5">
        <f t="shared" ref="U2:U12" si="5">S2/SUM(T:T)</f>
        <v>3.294296138704027E-18</v>
      </c>
      <c r="V2" s="5">
        <f>R2*U2*(R2-R3)</f>
        <v>9.8112956521779352E-9</v>
      </c>
      <c r="W2" s="5">
        <f>V2*R2</f>
        <v>3.6886668770751002E-3</v>
      </c>
      <c r="X2" s="6">
        <f t="shared" ref="X2:X12" si="6">10^$F2</f>
        <v>375961.23976309702</v>
      </c>
      <c r="Y2" s="6">
        <f t="shared" ref="Y2:Y12" si="7">I2/$L2^2</f>
        <v>1.1343282449404891E-25</v>
      </c>
      <c r="Z2" s="6">
        <f>Y2*(X2-X3)</f>
        <v>8.9858548444918266E-22</v>
      </c>
      <c r="AA2" s="6">
        <f t="shared" ref="AA2:AA12" si="8">Y2/SUM(Z:Z)</f>
        <v>4.3892125929884295E-25</v>
      </c>
      <c r="AB2" s="6">
        <f>X2*AA2*(X2-X3)</f>
        <v>1.307224991831284E-15</v>
      </c>
      <c r="AC2" s="6">
        <f>AB2*X2</f>
        <v>4.9146592857819391E-10</v>
      </c>
    </row>
    <row r="3" spans="1:29" x14ac:dyDescent="0.2">
      <c r="D3" s="7">
        <v>368039.49851705763</v>
      </c>
      <c r="E3">
        <v>215.96811428279801</v>
      </c>
      <c r="F3" s="2">
        <f t="shared" ref="F3:F66" si="9">LOG10(D3)</f>
        <v>5.5658944302699132</v>
      </c>
      <c r="G3" s="2">
        <f>$B$4/EXP(((F3-$B$5)/(SQRT(2)*$B$6))^2)</f>
        <v>22.281553907522589</v>
      </c>
      <c r="H3" s="2">
        <f>$B$8/EXP(((F3-$B$9)/(SQRT(2)*$B$10))^2)</f>
        <v>1.1372285817054163E-7</v>
      </c>
      <c r="I3" s="2">
        <f>$B$12/EXP(((F3-$B$13)/(SQRT(2)*$B$14))^2)</f>
        <v>2.8059542473042347E-14</v>
      </c>
      <c r="J3" s="2">
        <f t="shared" ref="J3:J12" si="10">G3+H3+I3</f>
        <v>22.281554021245476</v>
      </c>
      <c r="K3" s="2">
        <f>ABS(J3-E3)</f>
        <v>193.68656026155253</v>
      </c>
      <c r="L3" s="4">
        <f t="shared" si="0"/>
        <v>368039.49851705827</v>
      </c>
      <c r="M3" s="4">
        <f t="shared" si="1"/>
        <v>1.6449648207628032E-10</v>
      </c>
      <c r="N3" s="4">
        <f>M3*(L2-L3)</f>
        <v>1.3030985668919449E-6</v>
      </c>
      <c r="O3" s="4">
        <f t="shared" si="2"/>
        <v>4.1591736665069862E-10</v>
      </c>
      <c r="P3" s="4">
        <f>L3*O3*(L2-L3)</f>
        <v>1.2126127703788374</v>
      </c>
      <c r="Q3" s="4">
        <f t="shared" ref="Q3:Q12" si="11">P3*L3</f>
        <v>446289.39590560802</v>
      </c>
      <c r="R3" s="5">
        <f t="shared" si="3"/>
        <v>368039.49851705827</v>
      </c>
      <c r="S3" s="5">
        <f t="shared" si="4"/>
        <v>8.3957385460437299E-19</v>
      </c>
      <c r="T3" s="5">
        <f>S3*(R2-R3)</f>
        <v>6.6508868331152078E-15</v>
      </c>
      <c r="U3" s="5">
        <f t="shared" si="5"/>
        <v>5.6546131506700507E-18</v>
      </c>
      <c r="V3" s="5">
        <f>R3*U3*(R2-R3)</f>
        <v>1.6486101970859117E-8</v>
      </c>
      <c r="W3" s="5">
        <f t="shared" ref="W3:W4" si="12">V3*R3</f>
        <v>6.0675367018560751E-3</v>
      </c>
      <c r="X3" s="6">
        <f t="shared" si="6"/>
        <v>368039.49851705827</v>
      </c>
      <c r="Y3" s="6">
        <f t="shared" si="7"/>
        <v>2.0715323736586917E-25</v>
      </c>
      <c r="Z3" s="6">
        <f>Y3*(X2-X3)</f>
        <v>1.6410143446916628E-21</v>
      </c>
      <c r="AA3" s="6">
        <f t="shared" si="8"/>
        <v>8.015665678608719E-25</v>
      </c>
      <c r="AB3" s="6">
        <f>X3*AA3*(X2-X3)</f>
        <v>2.3369782904812871E-15</v>
      </c>
      <c r="AC3" s="6">
        <f t="shared" ref="AC3:AC12" si="13">AB3*X3</f>
        <v>8.6010031807398505E-10</v>
      </c>
    </row>
    <row r="4" spans="1:29" x14ac:dyDescent="0.2">
      <c r="A4" s="9" t="s">
        <v>4</v>
      </c>
      <c r="B4" s="9">
        <f>MAX(E:E)</f>
        <v>45807.254505805497</v>
      </c>
      <c r="D4" s="7">
        <v>360284.67337233177</v>
      </c>
      <c r="E4">
        <v>253.05606333746201</v>
      </c>
      <c r="F4" s="2">
        <f t="shared" si="9"/>
        <v>5.5566457874864303</v>
      </c>
      <c r="G4" s="2">
        <f>$B$4/EXP(((F4-$B$5)/(SQRT(2)*$B$6))^2)</f>
        <v>28.63396946201599</v>
      </c>
      <c r="H4" s="2">
        <f>$B$8/EXP(((F4-$B$9)/(SQRT(2)*$B$10))^2)</f>
        <v>1.861476750664835E-7</v>
      </c>
      <c r="I4" s="2">
        <f>$B$12/EXP(((F4-$B$13)/(SQRT(2)*$B$14))^2)</f>
        <v>4.8914373998450896E-14</v>
      </c>
      <c r="J4" s="2">
        <f t="shared" si="10"/>
        <v>28.633969648163717</v>
      </c>
      <c r="K4" s="2">
        <f>ABS(J4-E4)</f>
        <v>224.42209368929829</v>
      </c>
      <c r="L4" s="4">
        <f t="shared" si="0"/>
        <v>360284.67337233177</v>
      </c>
      <c r="M4" s="4">
        <f t="shared" si="1"/>
        <v>2.2059211389480977E-10</v>
      </c>
      <c r="N4" s="4">
        <f t="shared" ref="N4:N12" si="14">M4*(L3-L4)</f>
        <v>1.7106532715598409E-6</v>
      </c>
      <c r="O4" s="4">
        <f t="shared" si="2"/>
        <v>5.5775108353073981E-10</v>
      </c>
      <c r="P4" s="4">
        <f t="shared" ref="P4:P12" si="15">L4*O4*(L3-L4)</f>
        <v>1.5583256526984757</v>
      </c>
      <c r="Q4" s="4">
        <f t="shared" si="11"/>
        <v>561440.848790196</v>
      </c>
      <c r="R4" s="5">
        <f t="shared" si="3"/>
        <v>360284.67337233177</v>
      </c>
      <c r="S4" s="5">
        <f t="shared" si="4"/>
        <v>1.4340557705068086E-18</v>
      </c>
      <c r="T4" s="5">
        <f t="shared" ref="T4" si="16">S4*(R3-R4)</f>
        <v>1.1120851748066323E-14</v>
      </c>
      <c r="U4" s="5">
        <f t="shared" si="5"/>
        <v>9.6585077944372608E-18</v>
      </c>
      <c r="V4" s="5">
        <f t="shared" ref="V4" si="17">R4*U4*(R3-R4)</f>
        <v>2.6985336124461755E-8</v>
      </c>
      <c r="W4" s="5">
        <f t="shared" si="12"/>
        <v>9.7224030114442892E-3</v>
      </c>
      <c r="X4" s="6">
        <f t="shared" si="6"/>
        <v>360284.67337233177</v>
      </c>
      <c r="Y4" s="6">
        <f t="shared" si="7"/>
        <v>3.7682952670858641E-25</v>
      </c>
      <c r="Z4" s="6">
        <f t="shared" ref="Z4:Z12" si="18">Y4*(X3-X4)</f>
        <v>2.922247088995129E-21</v>
      </c>
      <c r="AA4" s="6">
        <f t="shared" si="8"/>
        <v>1.4581184162666876E-24</v>
      </c>
      <c r="AB4" s="6">
        <f t="shared" ref="AB4:AB12" si="19">X4*AA4*(X3-X4)</f>
        <v>4.0739021399233604E-15</v>
      </c>
      <c r="AC4" s="6">
        <f t="shared" si="13"/>
        <v>1.4677645018331314E-9</v>
      </c>
    </row>
    <row r="5" spans="1:29" x14ac:dyDescent="0.2">
      <c r="A5" s="9" t="s">
        <v>5</v>
      </c>
      <c r="B5" s="9">
        <v>5.0080137690349948</v>
      </c>
      <c r="D5" s="7">
        <v>352693.24730094243</v>
      </c>
      <c r="E5">
        <v>289.68098906375099</v>
      </c>
      <c r="F5" s="2">
        <f t="shared" si="9"/>
        <v>5.5473971447028934</v>
      </c>
      <c r="G5" s="2">
        <f>$B$4/EXP(((F5-$B$5)/(SQRT(2)*$B$6))^2)</f>
        <v>36.643469202546839</v>
      </c>
      <c r="H5" s="2">
        <f>$B$8/EXP(((F5-$B$9)/(SQRT(2)*$B$10))^2)</f>
        <v>3.0320359107154699E-7</v>
      </c>
      <c r="I5" s="2">
        <f>$B$12/EXP(((F5-$B$13)/(SQRT(2)*$B$14))^2)</f>
        <v>8.4936162618348746E-14</v>
      </c>
      <c r="J5" s="2">
        <f t="shared" si="10"/>
        <v>36.643469505750517</v>
      </c>
      <c r="K5" s="2">
        <f>ABS(J5-E5)</f>
        <v>253.03751955800047</v>
      </c>
      <c r="L5" s="4">
        <f t="shared" si="0"/>
        <v>352693.24730094243</v>
      </c>
      <c r="M5" s="4">
        <f t="shared" si="1"/>
        <v>2.9457934634104223E-10</v>
      </c>
      <c r="N5" s="4">
        <f t="shared" si="14"/>
        <v>2.2362773299062197E-6</v>
      </c>
      <c r="O5" s="4">
        <f t="shared" si="2"/>
        <v>7.4482240868248544E-10</v>
      </c>
      <c r="P5" s="4">
        <f t="shared" si="15"/>
        <v>1.9942208200745792</v>
      </c>
      <c r="Q5" s="4">
        <f t="shared" si="11"/>
        <v>703348.21686725179</v>
      </c>
      <c r="R5" s="5">
        <f t="shared" si="3"/>
        <v>352693.24730094243</v>
      </c>
      <c r="S5" s="5">
        <f t="shared" si="4"/>
        <v>2.4374743333501055E-18</v>
      </c>
      <c r="T5" s="5">
        <f t="shared" ref="T5:T12" si="20">S5*(R4-R5)</f>
        <v>1.8503906202536355E-14</v>
      </c>
      <c r="U5" s="5">
        <f t="shared" si="5"/>
        <v>1.6416631299550273E-17</v>
      </c>
      <c r="V5" s="5">
        <f t="shared" ref="V5:V12" si="21">R5*U5*(R4-R5)</f>
        <v>4.3954622674366106E-8</v>
      </c>
      <c r="W5" s="5">
        <f t="shared" ref="W5:W12" si="22">V5*R5</f>
        <v>1.5502498604909817E-2</v>
      </c>
      <c r="X5" s="6">
        <f t="shared" si="6"/>
        <v>352693.24730094243</v>
      </c>
      <c r="Y5" s="6">
        <f t="shared" si="7"/>
        <v>6.8280760008090705E-25</v>
      </c>
      <c r="Z5" s="6">
        <f t="shared" si="18"/>
        <v>5.1834834169969875E-21</v>
      </c>
      <c r="AA5" s="6">
        <f t="shared" si="8"/>
        <v>2.642081540533761E-24</v>
      </c>
      <c r="AB5" s="6">
        <f t="shared" si="19"/>
        <v>7.0740272513917494E-15</v>
      </c>
      <c r="AC5" s="6">
        <f t="shared" si="13"/>
        <v>2.4949616427887163E-9</v>
      </c>
    </row>
    <row r="6" spans="1:29" x14ac:dyDescent="0.2">
      <c r="A6" s="9" t="s">
        <v>10</v>
      </c>
      <c r="B6" s="9">
        <v>0.14282639737154218</v>
      </c>
      <c r="D6" s="7">
        <v>345261.77738105447</v>
      </c>
      <c r="E6">
        <v>329.157363122047</v>
      </c>
      <c r="F6" s="2">
        <f t="shared" si="9"/>
        <v>5.5381485019193573</v>
      </c>
      <c r="G6" s="2">
        <f>$B$4/EXP(((F6-$B$5)/(SQRT(2)*$B$6))^2)</f>
        <v>46.697169109405181</v>
      </c>
      <c r="H6" s="2">
        <f>$B$8/EXP(((F6-$B$9)/(SQRT(2)*$B$10))^2)</f>
        <v>4.9144841539453889E-7</v>
      </c>
      <c r="I6" s="2">
        <f>$B$12/EXP(((F6-$B$13)/(SQRT(2)*$B$14))^2)</f>
        <v>1.4690919985904201E-13</v>
      </c>
      <c r="J6" s="2">
        <f t="shared" si="10"/>
        <v>46.697169600853748</v>
      </c>
      <c r="K6" s="2">
        <f>ABS(J6-E6)</f>
        <v>282.46019352119328</v>
      </c>
      <c r="L6" s="4">
        <f t="shared" si="0"/>
        <v>345261.77738105447</v>
      </c>
      <c r="M6" s="4">
        <f t="shared" si="1"/>
        <v>3.9173605875639434E-10</v>
      </c>
      <c r="N6" s="4">
        <f t="shared" si="14"/>
        <v>2.9111747371836045E-6</v>
      </c>
      <c r="O6" s="4">
        <f t="shared" si="2"/>
        <v>9.9047607537606222E-10</v>
      </c>
      <c r="P6" s="4">
        <f t="shared" si="15"/>
        <v>2.5413660033597365</v>
      </c>
      <c r="Q6" s="4">
        <f t="shared" si="11"/>
        <v>877436.54329576949</v>
      </c>
      <c r="R6" s="5">
        <f t="shared" si="3"/>
        <v>345261.77738105447</v>
      </c>
      <c r="S6" s="5">
        <f t="shared" si="4"/>
        <v>4.1226924244098838E-18</v>
      </c>
      <c r="T6" s="5">
        <f t="shared" si="20"/>
        <v>3.0637664740951994E-14</v>
      </c>
      <c r="U6" s="5">
        <f t="shared" si="5"/>
        <v>2.776674222450769E-17</v>
      </c>
      <c r="V6" s="5">
        <f t="shared" si="21"/>
        <v>7.1243976980085033E-8</v>
      </c>
      <c r="W6" s="5">
        <f t="shared" si="22"/>
        <v>2.4597822119839088E-2</v>
      </c>
      <c r="X6" s="6">
        <f t="shared" si="6"/>
        <v>345261.77738105447</v>
      </c>
      <c r="Y6" s="6">
        <f t="shared" si="7"/>
        <v>1.2324008509596273E-24</v>
      </c>
      <c r="Z6" s="6">
        <f t="shared" si="18"/>
        <v>9.1585498531507869E-21</v>
      </c>
      <c r="AA6" s="6">
        <f t="shared" si="8"/>
        <v>4.768698442244504E-24</v>
      </c>
      <c r="AB6" s="6">
        <f t="shared" si="19"/>
        <v>1.2235538447300095E-14</v>
      </c>
      <c r="AC6" s="6">
        <f t="shared" si="13"/>
        <v>4.2244637515290583E-9</v>
      </c>
    </row>
    <row r="7" spans="1:29" x14ac:dyDescent="0.2">
      <c r="A7" s="9"/>
      <c r="B7" s="9">
        <v>0</v>
      </c>
      <c r="D7" s="7">
        <v>337986.89323537139</v>
      </c>
      <c r="E7">
        <v>375.94968719804302</v>
      </c>
      <c r="F7" s="2">
        <f t="shared" si="9"/>
        <v>5.5288998591358771</v>
      </c>
      <c r="G7" s="2">
        <f>$B$4/EXP(((F7-$B$5)/(SQRT(2)*$B$6))^2)</f>
        <v>59.260248328625487</v>
      </c>
      <c r="H7" s="2">
        <f>$B$8/EXP(((F7-$B$9)/(SQRT(2)*$B$10))^2)</f>
        <v>7.9266268056267476E-7</v>
      </c>
      <c r="I7" s="2">
        <f>$B$12/EXP(((F7-$B$13)/(SQRT(2)*$B$14))^2)</f>
        <v>2.5310782528921991E-13</v>
      </c>
      <c r="J7" s="2">
        <f t="shared" si="10"/>
        <v>59.260249121288425</v>
      </c>
      <c r="K7" s="2">
        <f>ABS(J7-E7)</f>
        <v>316.68943807675458</v>
      </c>
      <c r="L7" s="4">
        <f t="shared" si="0"/>
        <v>337986.89323537203</v>
      </c>
      <c r="M7" s="4">
        <f t="shared" si="1"/>
        <v>5.1875673570493946E-10</v>
      </c>
      <c r="N7" s="4">
        <f t="shared" si="14"/>
        <v>3.7738951520458425E-6</v>
      </c>
      <c r="O7" s="4">
        <f t="shared" si="2"/>
        <v>1.3116385999468284E-9</v>
      </c>
      <c r="P7" s="4">
        <f t="shared" si="15"/>
        <v>3.2250773082037694</v>
      </c>
      <c r="Q7" s="4">
        <f t="shared" si="11"/>
        <v>1090033.8598436883</v>
      </c>
      <c r="R7" s="5">
        <f t="shared" si="3"/>
        <v>337986.89323537203</v>
      </c>
      <c r="S7" s="5">
        <f t="shared" si="4"/>
        <v>6.9388690780290199E-18</v>
      </c>
      <c r="T7" s="5">
        <f t="shared" si="20"/>
        <v>5.0479468644719481E-14</v>
      </c>
      <c r="U7" s="5">
        <f t="shared" si="5"/>
        <v>4.6733971197673713E-17</v>
      </c>
      <c r="V7" s="5">
        <f t="shared" si="21"/>
        <v>1.1491021233895981E-7</v>
      </c>
      <c r="W7" s="5">
        <f t="shared" si="22"/>
        <v>3.8838145669461942E-2</v>
      </c>
      <c r="X7" s="6">
        <f t="shared" si="6"/>
        <v>337986.89323537203</v>
      </c>
      <c r="Y7" s="6">
        <f t="shared" si="7"/>
        <v>2.2156739624222446E-24</v>
      </c>
      <c r="Z7" s="6">
        <f t="shared" si="18"/>
        <v>1.611877138122699E-20</v>
      </c>
      <c r="AA7" s="6">
        <f t="shared" si="8"/>
        <v>8.5734125912826058E-24</v>
      </c>
      <c r="AB7" s="6">
        <f t="shared" si="19"/>
        <v>2.1080439690578555E-14</v>
      </c>
      <c r="AC7" s="6">
        <f t="shared" si="13"/>
        <v>7.1249123190542728E-9</v>
      </c>
    </row>
    <row r="8" spans="1:29" x14ac:dyDescent="0.2">
      <c r="A8" s="9" t="s">
        <v>7</v>
      </c>
      <c r="B8" s="9">
        <v>7917.5144760040112</v>
      </c>
      <c r="D8" s="7">
        <v>330865.29550244956</v>
      </c>
      <c r="E8">
        <v>427.39403763604901</v>
      </c>
      <c r="F8" s="2">
        <f t="shared" si="9"/>
        <v>5.5196512163523401</v>
      </c>
      <c r="G8" s="2">
        <f>$B$4/EXP(((F8-$B$5)/(SQRT(2)*$B$6))^2)</f>
        <v>74.888533207207942</v>
      </c>
      <c r="H8" s="2">
        <f>$B$8/EXP(((F8-$B$9)/(SQRT(2)*$B$10))^2)</f>
        <v>1.2722303689368965E-6</v>
      </c>
      <c r="I8" s="2">
        <f>$B$12/EXP(((F8-$B$13)/(SQRT(2)*$B$14))^2)</f>
        <v>4.3437255050238858E-13</v>
      </c>
      <c r="J8" s="2">
        <f t="shared" si="10"/>
        <v>74.888534479438746</v>
      </c>
      <c r="K8" s="2">
        <f>ABS(J8-E8)</f>
        <v>352.50550315661025</v>
      </c>
      <c r="L8" s="4">
        <f t="shared" si="0"/>
        <v>330865.29550245014</v>
      </c>
      <c r="M8" s="4">
        <f t="shared" si="1"/>
        <v>6.8408944829657672E-10</v>
      </c>
      <c r="N8" s="4">
        <f t="shared" si="14"/>
        <v>4.8718098641046855E-6</v>
      </c>
      <c r="O8" s="4">
        <f t="shared" si="2"/>
        <v>1.729670314512268E-9</v>
      </c>
      <c r="P8" s="4">
        <f t="shared" si="15"/>
        <v>4.075604066884619</v>
      </c>
      <c r="Q8" s="4">
        <f t="shared" si="11"/>
        <v>1348475.9439407671</v>
      </c>
      <c r="R8" s="5">
        <f t="shared" si="3"/>
        <v>330865.29550245014</v>
      </c>
      <c r="S8" s="5">
        <f t="shared" si="4"/>
        <v>1.1621530478960222E-17</v>
      </c>
      <c r="T8" s="5">
        <f t="shared" si="20"/>
        <v>8.2763865112045736E-14</v>
      </c>
      <c r="U8" s="5">
        <f t="shared" si="5"/>
        <v>7.8272159997416622E-17</v>
      </c>
      <c r="V8" s="5">
        <f t="shared" si="21"/>
        <v>1.8443187174618769E-7</v>
      </c>
      <c r="W8" s="5">
        <f t="shared" si="22"/>
        <v>6.1022105745372375E-2</v>
      </c>
      <c r="X8" s="6">
        <f t="shared" si="6"/>
        <v>330865.29550245014</v>
      </c>
      <c r="Y8" s="6">
        <f t="shared" si="7"/>
        <v>3.9678928896387517E-24</v>
      </c>
      <c r="Z8" s="6">
        <f t="shared" si="18"/>
        <v>2.8257737007328214E-20</v>
      </c>
      <c r="AA8" s="6">
        <f t="shared" si="8"/>
        <v>1.5353514748938797E-23</v>
      </c>
      <c r="AB8" s="6">
        <f t="shared" si="19"/>
        <v>3.6177326179869587E-14</v>
      </c>
      <c r="AC8" s="6">
        <f t="shared" si="13"/>
        <v>1.1969821716991077E-8</v>
      </c>
    </row>
    <row r="9" spans="1:29" x14ac:dyDescent="0.2">
      <c r="A9" s="9" t="s">
        <v>9</v>
      </c>
      <c r="B9" s="9">
        <v>4.6333826985967921</v>
      </c>
      <c r="D9" s="7">
        <v>323893.75434060965</v>
      </c>
      <c r="E9">
        <v>489.95002455680799</v>
      </c>
      <c r="F9" s="2">
        <f t="shared" si="9"/>
        <v>5.5104025735688023</v>
      </c>
      <c r="G9" s="2">
        <f>$B$4/EXP(((F9-$B$5)/(SQRT(2)*$B$6))^2)</f>
        <v>94.242354023925031</v>
      </c>
      <c r="H9" s="2">
        <f>$B$8/EXP(((F9-$B$9)/(SQRT(2)*$B$10))^2)</f>
        <v>2.0319357855464257E-6</v>
      </c>
      <c r="I9" s="2">
        <f>$B$12/EXP(((F9-$B$13)/(SQRT(2)*$B$14))^2)</f>
        <v>7.4253921556728995E-13</v>
      </c>
      <c r="J9" s="2">
        <f t="shared" si="10"/>
        <v>94.242356055861549</v>
      </c>
      <c r="K9" s="2">
        <f>ABS(J9-E9)</f>
        <v>395.70766850094645</v>
      </c>
      <c r="L9" s="4">
        <f t="shared" si="0"/>
        <v>323893.75434060965</v>
      </c>
      <c r="M9" s="4">
        <f t="shared" si="1"/>
        <v>8.9834049782646618E-10</v>
      </c>
      <c r="N9" s="4">
        <f t="shared" si="14"/>
        <v>6.2628177579454865E-6</v>
      </c>
      <c r="O9" s="4">
        <f t="shared" si="2"/>
        <v>2.2713884789244259E-9</v>
      </c>
      <c r="P9" s="4">
        <f t="shared" si="15"/>
        <v>5.1288829528811526</v>
      </c>
      <c r="Q9" s="4">
        <f t="shared" si="11"/>
        <v>1661213.1551822287</v>
      </c>
      <c r="R9" s="5">
        <f t="shared" si="3"/>
        <v>323893.75434060965</v>
      </c>
      <c r="S9" s="5">
        <f t="shared" si="4"/>
        <v>1.9368894421671451E-17</v>
      </c>
      <c r="T9" s="5">
        <f t="shared" si="20"/>
        <v>1.3503104472002518E-13</v>
      </c>
      <c r="U9" s="5">
        <f t="shared" si="5"/>
        <v>1.3045142426729484E-16</v>
      </c>
      <c r="V9" s="5">
        <f t="shared" si="21"/>
        <v>2.9456435669710757E-7</v>
      </c>
      <c r="W9" s="5">
        <f t="shared" si="22"/>
        <v>9.5407555385552678E-2</v>
      </c>
      <c r="X9" s="6">
        <f t="shared" si="6"/>
        <v>323893.75434060965</v>
      </c>
      <c r="Y9" s="6">
        <f t="shared" si="7"/>
        <v>7.0780601299395608E-24</v>
      </c>
      <c r="Z9" s="6">
        <f t="shared" si="18"/>
        <v>4.9344987541855701E-20</v>
      </c>
      <c r="AA9" s="6">
        <f t="shared" si="8"/>
        <v>2.7388113444966657E-23</v>
      </c>
      <c r="AB9" s="6">
        <f t="shared" si="19"/>
        <v>6.1843418447724868E-14</v>
      </c>
      <c r="AC9" s="6">
        <f t="shared" si="13"/>
        <v>2.0030696982290925E-8</v>
      </c>
    </row>
    <row r="10" spans="1:29" x14ac:dyDescent="0.2">
      <c r="A10" s="9" t="s">
        <v>6</v>
      </c>
      <c r="B10" s="9">
        <v>0.1319659589911405</v>
      </c>
      <c r="D10" s="7">
        <v>317069.10796297807</v>
      </c>
      <c r="E10">
        <v>556.95371256552301</v>
      </c>
      <c r="F10" s="2">
        <f t="shared" si="9"/>
        <v>5.5011539307853221</v>
      </c>
      <c r="G10" s="2">
        <f>$B$4/EXP(((F10-$B$5)/(SQRT(2)*$B$6))^2)</f>
        <v>118.10162423750472</v>
      </c>
      <c r="H10" s="2">
        <f>$B$8/EXP(((F10-$B$9)/(SQRT(2)*$B$10))^2)</f>
        <v>3.2293942959671953E-6</v>
      </c>
      <c r="I10" s="2">
        <f>$B$12/EXP(((F10-$B$13)/(SQRT(2)*$B$14))^2)</f>
        <v>1.2643771494283627E-12</v>
      </c>
      <c r="J10" s="2">
        <f t="shared" si="10"/>
        <v>118.10162746690028</v>
      </c>
      <c r="K10" s="2">
        <f>ABS(J10-E10)</f>
        <v>438.85208509862275</v>
      </c>
      <c r="L10" s="4">
        <f t="shared" si="0"/>
        <v>317069.1079629786</v>
      </c>
      <c r="M10" s="4">
        <f t="shared" si="1"/>
        <v>1.1747569117090359E-9</v>
      </c>
      <c r="N10" s="4">
        <f t="shared" si="14"/>
        <v>8.0173005020921172E-6</v>
      </c>
      <c r="O10" s="4">
        <f t="shared" si="2"/>
        <v>2.9702872365754001E-9</v>
      </c>
      <c r="P10" s="4">
        <f t="shared" si="15"/>
        <v>6.4273586279657859</v>
      </c>
      <c r="Q10" s="4">
        <f t="shared" si="11"/>
        <v>2037916.8667272658</v>
      </c>
      <c r="R10" s="5">
        <f t="shared" si="3"/>
        <v>317069.1079629786</v>
      </c>
      <c r="S10" s="5">
        <f t="shared" si="4"/>
        <v>3.2122786577362265E-17</v>
      </c>
      <c r="T10" s="5">
        <f t="shared" si="20"/>
        <v>2.1922665905461088E-13</v>
      </c>
      <c r="U10" s="5">
        <f t="shared" si="5"/>
        <v>2.1635015242597569E-16</v>
      </c>
      <c r="V10" s="5">
        <f t="shared" si="21"/>
        <v>4.6815674987044599E-7</v>
      </c>
      <c r="W10" s="5">
        <f t="shared" si="22"/>
        <v>0.1484380430682696</v>
      </c>
      <c r="X10" s="6">
        <f t="shared" si="6"/>
        <v>317069.1079629786</v>
      </c>
      <c r="Y10" s="6">
        <f t="shared" si="7"/>
        <v>1.2576760098666363E-23</v>
      </c>
      <c r="Z10" s="6">
        <f t="shared" si="18"/>
        <v>8.5831940249698189E-20</v>
      </c>
      <c r="AA10" s="6">
        <f t="shared" si="8"/>
        <v>4.8664990976185119E-23</v>
      </c>
      <c r="AB10" s="6">
        <f t="shared" si="19"/>
        <v>1.0530542156969622E-13</v>
      </c>
      <c r="AC10" s="6">
        <f t="shared" si="13"/>
        <v>3.3389096080768985E-8</v>
      </c>
    </row>
    <row r="11" spans="1:29" x14ac:dyDescent="0.2">
      <c r="A11" s="9"/>
      <c r="B11" s="9">
        <v>0</v>
      </c>
      <c r="D11" s="7">
        <v>310388.26120340847</v>
      </c>
      <c r="E11">
        <v>634.97933297320401</v>
      </c>
      <c r="F11" s="2">
        <f t="shared" si="9"/>
        <v>5.491905288001786</v>
      </c>
      <c r="G11" s="2">
        <f>$B$4/EXP(((F11-$B$5)/(SQRT(2)*$B$6))^2)</f>
        <v>147.38203849119833</v>
      </c>
      <c r="H11" s="2">
        <f>$B$8/EXP(((F11-$B$9)/(SQRT(2)*$B$10))^2)</f>
        <v>5.1073902469671185E-6</v>
      </c>
      <c r="I11" s="2">
        <f>$B$12/EXP(((F11-$B$13)/(SQRT(2)*$B$14))^2)</f>
        <v>2.1445397644994982E-12</v>
      </c>
      <c r="J11" s="2">
        <f t="shared" si="10"/>
        <v>147.38204359859071</v>
      </c>
      <c r="K11" s="2">
        <f>ABS(J11-E11)</f>
        <v>487.5972893746133</v>
      </c>
      <c r="L11" s="4">
        <f t="shared" si="0"/>
        <v>310388.26120340906</v>
      </c>
      <c r="M11" s="4">
        <f t="shared" si="1"/>
        <v>1.5297976276490288E-9</v>
      </c>
      <c r="N11" s="4">
        <f t="shared" si="14"/>
        <v>1.0220343523476184E-5</v>
      </c>
      <c r="O11" s="4">
        <f t="shared" si="2"/>
        <v>3.8679818119467093E-9</v>
      </c>
      <c r="P11" s="4">
        <f t="shared" si="15"/>
        <v>8.0208652745064661</v>
      </c>
      <c r="Q11" s="4">
        <f t="shared" si="11"/>
        <v>2489582.4259008663</v>
      </c>
      <c r="R11" s="5">
        <f t="shared" si="3"/>
        <v>310388.26120340906</v>
      </c>
      <c r="S11" s="5">
        <f t="shared" si="4"/>
        <v>5.3013742809336263E-17</v>
      </c>
      <c r="T11" s="5">
        <f t="shared" si="20"/>
        <v>3.5417669186040719E-13</v>
      </c>
      <c r="U11" s="5">
        <f t="shared" si="5"/>
        <v>3.5705281389112859E-16</v>
      </c>
      <c r="V11" s="5">
        <f t="shared" si="21"/>
        <v>7.40404855901538E-7</v>
      </c>
      <c r="W11" s="5">
        <f t="shared" si="22"/>
        <v>0.22981297580983903</v>
      </c>
      <c r="X11" s="6">
        <f t="shared" si="6"/>
        <v>310388.26120340906</v>
      </c>
      <c r="Y11" s="6">
        <f t="shared" si="7"/>
        <v>2.2259916321664011E-23</v>
      </c>
      <c r="Z11" s="6">
        <f t="shared" si="18"/>
        <v>1.4871508982587814E-19</v>
      </c>
      <c r="AA11" s="6">
        <f t="shared" si="8"/>
        <v>8.6133361726386557E-23</v>
      </c>
      <c r="AB11" s="6">
        <f t="shared" si="19"/>
        <v>1.7861099757859888E-13</v>
      </c>
      <c r="AC11" s="6">
        <f t="shared" si="13"/>
        <v>5.5438756970227609E-8</v>
      </c>
    </row>
    <row r="12" spans="1:29" x14ac:dyDescent="0.2">
      <c r="A12" s="9" t="s">
        <v>11</v>
      </c>
      <c r="B12" s="9">
        <v>5062.2558903260806</v>
      </c>
      <c r="D12" s="7">
        <v>303848.18411298591</v>
      </c>
      <c r="E12">
        <v>722.46971230608096</v>
      </c>
      <c r="F12" s="2">
        <f t="shared" si="9"/>
        <v>5.482656645218249</v>
      </c>
      <c r="G12" s="2">
        <f>$B$4/EXP(((F12-$B$5)/(SQRT(2)*$B$6))^2)</f>
        <v>183.15222184051862</v>
      </c>
      <c r="H12" s="2">
        <f>$B$8/EXP(((F12-$B$9)/(SQRT(2)*$B$10))^2)</f>
        <v>8.0379238216098252E-6</v>
      </c>
      <c r="I12" s="2">
        <f>$B$12/EXP(((F12-$B$13)/(SQRT(2)*$B$14))^2)</f>
        <v>3.6231956807218176E-12</v>
      </c>
      <c r="J12" s="2">
        <f t="shared" si="10"/>
        <v>183.15222987844606</v>
      </c>
      <c r="K12" s="2">
        <f>ABS(J12-E12)</f>
        <v>539.3174824276349</v>
      </c>
      <c r="L12" s="4">
        <f t="shared" si="0"/>
        <v>303848.18411298643</v>
      </c>
      <c r="M12" s="4">
        <f t="shared" si="1"/>
        <v>1.9838046370599301E-9</v>
      </c>
      <c r="N12" s="4">
        <f t="shared" si="14"/>
        <v>1.2974235258709814E-5</v>
      </c>
      <c r="O12" s="4">
        <f t="shared" si="2"/>
        <v>5.0159054478307698E-9</v>
      </c>
      <c r="P12" s="4">
        <f t="shared" si="15"/>
        <v>9.9675598950084545</v>
      </c>
      <c r="Q12" s="4">
        <f t="shared" si="11"/>
        <v>3028624.9741357486</v>
      </c>
      <c r="R12" s="5">
        <f t="shared" si="3"/>
        <v>303848.18411298643</v>
      </c>
      <c r="S12" s="5">
        <f t="shared" si="4"/>
        <v>8.7062392087871445E-17</v>
      </c>
      <c r="T12" s="5">
        <f t="shared" si="20"/>
        <v>5.6939475593127988E-13</v>
      </c>
      <c r="U12" s="5">
        <f t="shared" si="5"/>
        <v>5.8637384254998666E-16</v>
      </c>
      <c r="V12" s="5">
        <f t="shared" si="21"/>
        <v>1.165236557441671E-6</v>
      </c>
      <c r="W12" s="5">
        <f t="shared" si="22"/>
        <v>0.35405501204071932</v>
      </c>
      <c r="X12" s="6">
        <f t="shared" si="6"/>
        <v>303848.18411298643</v>
      </c>
      <c r="Y12" s="6">
        <f t="shared" si="7"/>
        <v>3.924447282244937E-23</v>
      </c>
      <c r="Z12" s="6">
        <f t="shared" si="18"/>
        <v>2.5666187763181435E-19</v>
      </c>
      <c r="AA12" s="6">
        <f t="shared" si="8"/>
        <v>1.5185404673276379E-22</v>
      </c>
      <c r="AB12" s="6">
        <f t="shared" si="19"/>
        <v>3.0176292632526177E-13</v>
      </c>
      <c r="AC12" s="6">
        <f t="shared" si="13"/>
        <v>9.1690117196551703E-8</v>
      </c>
    </row>
    <row r="13" spans="1:29" x14ac:dyDescent="0.2">
      <c r="A13" s="9" t="s">
        <v>8</v>
      </c>
      <c r="B13" s="9">
        <v>4.2480315673921494</v>
      </c>
      <c r="D13" s="7">
        <v>297445.91058573494</v>
      </c>
      <c r="E13">
        <v>812.10961295100196</v>
      </c>
      <c r="F13" s="2">
        <f t="shared" si="9"/>
        <v>5.4734080024347671</v>
      </c>
      <c r="G13" s="2">
        <f>$B$4/EXP(((F13-$B$5)/(SQRT(2)*$B$6))^2)</f>
        <v>226.65158875453787</v>
      </c>
      <c r="H13" s="2">
        <f>$B$8/EXP(((F13-$B$9)/(SQRT(2)*$B$10))^2)</f>
        <v>1.2587967213921219E-5</v>
      </c>
      <c r="I13" s="2">
        <f>$B$12/EXP(((F13-$B$13)/(SQRT(2)*$B$14))^2)</f>
        <v>6.0974703612622915E-12</v>
      </c>
      <c r="J13" s="2">
        <f t="shared" ref="J13" si="23">G13+H13+I13</f>
        <v>226.65160134251119</v>
      </c>
      <c r="K13" s="2">
        <f>ABS(J13-E13)</f>
        <v>585.45801160849078</v>
      </c>
      <c r="L13" s="4">
        <f t="shared" ref="L13:L76" si="24">10^$F13</f>
        <v>297445.91058573494</v>
      </c>
      <c r="M13" s="4">
        <f t="shared" ref="M13" si="25">G13/$L13^2</f>
        <v>2.5617854978428957E-9</v>
      </c>
      <c r="N13" s="4">
        <f t="shared" ref="N13" si="26">M13*(L12-L13)</f>
        <v>1.6401251475336371E-5</v>
      </c>
      <c r="O13" s="4">
        <f t="shared" ref="O13" si="27">M13/SUM(N:N)</f>
        <v>6.4772879318639565E-9</v>
      </c>
      <c r="P13" s="4">
        <f t="shared" ref="P13" si="28">L13*O13*(L12-L13)</f>
        <v>12.334894239848966</v>
      </c>
      <c r="Q13" s="4">
        <f t="shared" ref="Q13" si="29">P13*L13</f>
        <v>3668963.8491506125</v>
      </c>
      <c r="R13" s="5">
        <f t="shared" ref="R13:R76" si="30">10^$F13</f>
        <v>297445.91058573494</v>
      </c>
      <c r="S13" s="5">
        <f t="shared" ref="S13" si="31">H13/$L13^2</f>
        <v>1.4227860494227209E-16</v>
      </c>
      <c r="T13" s="5">
        <f t="shared" ref="T13" si="32">S13*(R12-R13)</f>
        <v>9.1090654591618289E-13</v>
      </c>
      <c r="U13" s="5">
        <f t="shared" ref="U13" si="33">S13/SUM(T:T)</f>
        <v>9.5826051055946037E-16</v>
      </c>
      <c r="V13" s="5">
        <f t="shared" ref="V13" si="34">R13*U13*(R12-R13)</f>
        <v>1.8248443139030239E-6</v>
      </c>
      <c r="W13" s="5">
        <f t="shared" ref="W13" si="35">V13*R13</f>
        <v>0.54279247862608571</v>
      </c>
      <c r="X13" s="6">
        <f t="shared" ref="X13:X76" si="36">10^$F13</f>
        <v>297445.91058573494</v>
      </c>
      <c r="Y13" s="6">
        <f t="shared" ref="Y13" si="37">I13/$L13^2</f>
        <v>6.8918163030947989E-23</v>
      </c>
      <c r="Z13" s="6">
        <f t="shared" ref="Z13" si="38">Y13*(X12-X13)</f>
        <v>4.4123293071984116E-19</v>
      </c>
      <c r="AA13" s="6">
        <f t="shared" ref="AA13" si="39">Y13/SUM(Z:Z)</f>
        <v>2.6667454540633131E-22</v>
      </c>
      <c r="AB13" s="6">
        <f t="shared" ref="AB13" si="40">X13*AA13*(X12-X13)</f>
        <v>5.0783635815620026E-13</v>
      </c>
      <c r="AC13" s="6">
        <f t="shared" ref="AC13" si="41">AB13*X13</f>
        <v>1.510538479803144E-7</v>
      </c>
    </row>
    <row r="14" spans="1:29" x14ac:dyDescent="0.2">
      <c r="A14" s="9" t="s">
        <v>12</v>
      </c>
      <c r="B14" s="9">
        <v>0.14783388689339899</v>
      </c>
      <c r="D14" s="7">
        <v>291178.5370132961</v>
      </c>
      <c r="E14">
        <v>921.09650514097905</v>
      </c>
      <c r="F14" s="2">
        <f t="shared" si="9"/>
        <v>5.464159359651231</v>
      </c>
      <c r="G14" s="2">
        <f>$B$4/EXP(((F14-$B$5)/(SQRT(2)*$B$6))^2)</f>
        <v>279.30858689085983</v>
      </c>
      <c r="H14" s="2">
        <f>$B$8/EXP(((F14-$B$9)/(SQRT(2)*$B$10))^2)</f>
        <v>1.9617072376651098E-5</v>
      </c>
      <c r="I14" s="2">
        <f>$B$12/EXP(((F14-$B$13)/(SQRT(2)*$B$14))^2)</f>
        <v>1.0221339828035926E-11</v>
      </c>
      <c r="J14" s="2">
        <f t="shared" ref="J14:J77" si="42">G14+H14+I14</f>
        <v>279.30860650794244</v>
      </c>
      <c r="K14" s="2">
        <f>ABS(J14-E14)</f>
        <v>641.78789863303655</v>
      </c>
      <c r="L14" s="4">
        <f t="shared" si="24"/>
        <v>291178.53701329662</v>
      </c>
      <c r="M14" s="4">
        <f t="shared" ref="M14:M77" si="43">G14/$L14^2</f>
        <v>3.2943183720653437E-9</v>
      </c>
      <c r="N14" s="4">
        <f t="shared" ref="N14:N77" si="44">M14*(L13-L14)</f>
        <v>2.0646723904280346E-5</v>
      </c>
      <c r="O14" s="4">
        <f t="shared" ref="O14:O77" si="45">M14/SUM(N:N)</f>
        <v>8.329443918339005E-9</v>
      </c>
      <c r="P14" s="4">
        <f t="shared" ref="P14:P77" si="46">L14*O14*(L13-L14)</f>
        <v>15.200607675120336</v>
      </c>
      <c r="Q14" s="4">
        <f t="shared" ref="Q14:Q77" si="47">P14*L14</f>
        <v>4426090.7045546276</v>
      </c>
      <c r="R14" s="5">
        <f t="shared" si="30"/>
        <v>291178.53701329662</v>
      </c>
      <c r="S14" s="5">
        <f t="shared" ref="S14:S77" si="48">H14/$L14^2</f>
        <v>2.3137449032954194E-16</v>
      </c>
      <c r="T14" s="5">
        <f t="shared" ref="T14:T77" si="49">S14*(R13-R14)</f>
        <v>1.4501103660277557E-12</v>
      </c>
      <c r="U14" s="5">
        <f t="shared" ref="U14:U77" si="50">S14/SUM(T:T)</f>
        <v>1.5583301320924599E-15</v>
      </c>
      <c r="V14" s="5">
        <f t="shared" ref="V14:V77" si="51">R14*U14*(R13-R14)</f>
        <v>2.8438350985355491E-6</v>
      </c>
      <c r="W14" s="5">
        <f t="shared" ref="W14:W77" si="52">V14*R14</f>
        <v>0.82806374349864542</v>
      </c>
      <c r="X14" s="6">
        <f t="shared" si="36"/>
        <v>291178.53701329662</v>
      </c>
      <c r="Y14" s="6">
        <f t="shared" ref="Y14:Y77" si="53">I14/$L14^2</f>
        <v>1.2055607726725382E-22</v>
      </c>
      <c r="Z14" s="6">
        <f t="shared" ref="Z14:Z77" si="54">Y14*(X13-X14)</f>
        <v>7.5556997266161805E-19</v>
      </c>
      <c r="AA14" s="6">
        <f t="shared" ref="AA14:AA77" si="55">Y14/SUM(Z:Z)</f>
        <v>4.6648424286611812E-22</v>
      </c>
      <c r="AB14" s="6">
        <f t="shared" ref="AB14:AB77" si="56">X14*AA14*(X13-X14)</f>
        <v>8.5129860191764368E-13</v>
      </c>
      <c r="AC14" s="6">
        <f t="shared" ref="AC14:AC77" si="57">AB14*X14</f>
        <v>2.4787988146784426E-7</v>
      </c>
    </row>
    <row r="15" spans="1:29" x14ac:dyDescent="0.2">
      <c r="A15" s="7"/>
      <c r="B15" s="7"/>
      <c r="D15" s="7">
        <v>285043.22096828808</v>
      </c>
      <c r="E15">
        <v>1034.4385341628599</v>
      </c>
      <c r="F15" s="2">
        <f t="shared" si="9"/>
        <v>5.454910716867694</v>
      </c>
      <c r="G15" s="2">
        <f>$B$4/EXP(((F15-$B$5)/(SQRT(2)*$B$6))^2)</f>
        <v>342.75890857295627</v>
      </c>
      <c r="H15" s="2">
        <f>$B$8/EXP(((F15-$B$9)/(SQRT(2)*$B$10))^2)</f>
        <v>3.0421432453762391E-5</v>
      </c>
      <c r="I15" s="2">
        <f>$B$12/EXP(((F15-$B$13)/(SQRT(2)*$B$14))^2)</f>
        <v>1.7067353295140572E-11</v>
      </c>
      <c r="J15" s="2">
        <f t="shared" si="42"/>
        <v>342.75893899440575</v>
      </c>
      <c r="K15" s="2">
        <f>ABS(J15-E15)</f>
        <v>691.67959516845417</v>
      </c>
      <c r="L15" s="4">
        <f t="shared" si="24"/>
        <v>285043.22096828854</v>
      </c>
      <c r="M15" s="4">
        <f t="shared" si="43"/>
        <v>4.218589987224329E-9</v>
      </c>
      <c r="N15" s="4">
        <f t="shared" si="44"/>
        <v>2.5882382835927839E-5</v>
      </c>
      <c r="O15" s="4">
        <f t="shared" si="45"/>
        <v>1.0666397337614255E-8</v>
      </c>
      <c r="P15" s="4">
        <f t="shared" si="46"/>
        <v>18.653718291900294</v>
      </c>
      <c r="Q15" s="4">
        <f t="shared" si="47"/>
        <v>5317115.9449583413</v>
      </c>
      <c r="R15" s="5">
        <f t="shared" si="30"/>
        <v>285043.22096828854</v>
      </c>
      <c r="S15" s="5">
        <f t="shared" si="48"/>
        <v>3.7441929921172868E-16</v>
      </c>
      <c r="T15" s="5">
        <f t="shared" si="49"/>
        <v>2.2971807340143988E-12</v>
      </c>
      <c r="U15" s="5">
        <f t="shared" si="50"/>
        <v>2.5217511021528635E-15</v>
      </c>
      <c r="V15" s="5">
        <f t="shared" si="51"/>
        <v>4.410114603172096E-6</v>
      </c>
      <c r="W15" s="5">
        <f t="shared" si="52"/>
        <v>1.2570732713274599</v>
      </c>
      <c r="X15" s="6">
        <f t="shared" si="36"/>
        <v>285043.22096828854</v>
      </c>
      <c r="Y15" s="6">
        <f t="shared" si="53"/>
        <v>2.1006066922976832E-22</v>
      </c>
      <c r="Z15" s="6">
        <f t="shared" si="54"/>
        <v>1.2887885943505319E-18</v>
      </c>
      <c r="AA15" s="6">
        <f t="shared" si="55"/>
        <v>8.1281669462726607E-22</v>
      </c>
      <c r="AB15" s="6">
        <f t="shared" si="56"/>
        <v>1.4214784209343782E-12</v>
      </c>
      <c r="AC15" s="6">
        <f t="shared" si="57"/>
        <v>4.0518278764005185E-7</v>
      </c>
    </row>
    <row r="16" spans="1:29" x14ac:dyDescent="0.2">
      <c r="A16" s="8" t="s">
        <v>15</v>
      </c>
      <c r="B16" s="8">
        <f>SUM(K:K)</f>
        <v>65497.287189940282</v>
      </c>
      <c r="D16" s="7">
        <v>279037.17991507245</v>
      </c>
      <c r="E16">
        <v>1159.35743056518</v>
      </c>
      <c r="F16" s="2">
        <f t="shared" si="9"/>
        <v>5.4456620740842121</v>
      </c>
      <c r="G16" s="2">
        <f>$B$4/EXP(((F16-$B$5)/(SQRT(2)*$B$6))^2)</f>
        <v>418.86315409114292</v>
      </c>
      <c r="H16" s="2">
        <f>$B$8/EXP(((F16-$B$9)/(SQRT(2)*$B$10))^2)</f>
        <v>4.6945287095480038E-5</v>
      </c>
      <c r="I16" s="2">
        <f>$B$12/EXP(((F16-$B$13)/(SQRT(2)*$B$14))^2)</f>
        <v>2.8387343373132236E-11</v>
      </c>
      <c r="J16" s="2">
        <f t="shared" si="42"/>
        <v>418.86320103645835</v>
      </c>
      <c r="K16" s="2">
        <f>ABS(J16-E16)</f>
        <v>740.49422952872169</v>
      </c>
      <c r="L16" s="4">
        <f t="shared" si="24"/>
        <v>279037.17991507245</v>
      </c>
      <c r="M16" s="4">
        <f t="shared" si="43"/>
        <v>5.3795755433307425E-9</v>
      </c>
      <c r="N16" s="4">
        <f t="shared" si="44"/>
        <v>3.2309951562121692E-5</v>
      </c>
      <c r="O16" s="4">
        <f t="shared" si="45"/>
        <v>1.360186470518603E-8</v>
      </c>
      <c r="P16" s="4">
        <f t="shared" si="46"/>
        <v>22.79548418378479</v>
      </c>
      <c r="Q16" s="4">
        <f t="shared" si="47"/>
        <v>6360787.6214419454</v>
      </c>
      <c r="R16" s="5">
        <f t="shared" si="30"/>
        <v>279037.17991507245</v>
      </c>
      <c r="S16" s="5">
        <f t="shared" si="48"/>
        <v>6.0293132940151566E-16</v>
      </c>
      <c r="T16" s="5">
        <f t="shared" si="49"/>
        <v>3.6212303166556561E-12</v>
      </c>
      <c r="U16" s="5">
        <f t="shared" si="50"/>
        <v>4.0608022814042367E-15</v>
      </c>
      <c r="V16" s="5">
        <f t="shared" si="51"/>
        <v>6.8055341076825862E-6</v>
      </c>
      <c r="W16" s="5">
        <f t="shared" si="52"/>
        <v>1.8989970452235878</v>
      </c>
      <c r="X16" s="6">
        <f t="shared" si="36"/>
        <v>279037.17991507245</v>
      </c>
      <c r="Y16" s="6">
        <f t="shared" si="53"/>
        <v>3.6458651628499345E-22</v>
      </c>
      <c r="Z16" s="6">
        <f t="shared" si="54"/>
        <v>2.1897215842567071E-18</v>
      </c>
      <c r="AA16" s="6">
        <f t="shared" si="55"/>
        <v>1.4107448489002661E-21</v>
      </c>
      <c r="AB16" s="6">
        <f t="shared" si="56"/>
        <v>2.3642796474957332E-12</v>
      </c>
      <c r="AC16" s="6">
        <f t="shared" si="57"/>
        <v>6.5972192536781096E-7</v>
      </c>
    </row>
    <row r="17" spans="1:29" x14ac:dyDescent="0.2">
      <c r="D17" s="7">
        <v>273157.68994769058</v>
      </c>
      <c r="E17">
        <v>1308.66668882922</v>
      </c>
      <c r="F17" s="2">
        <f t="shared" si="9"/>
        <v>5.436413431300676</v>
      </c>
      <c r="G17" s="2">
        <f>$B$4/EXP(((F17-$B$5)/(SQRT(2)*$B$6))^2)</f>
        <v>509.72332789952281</v>
      </c>
      <c r="H17" s="2">
        <f>$B$8/EXP(((F17-$B$9)/(SQRT(2)*$B$10))^2)</f>
        <v>7.2089367146785691E-5</v>
      </c>
      <c r="I17" s="2">
        <f>$B$12/EXP(((F17-$B$13)/(SQRT(2)*$B$14))^2)</f>
        <v>4.7030927658136945E-11</v>
      </c>
      <c r="J17" s="2">
        <f t="shared" si="42"/>
        <v>509.72339998893699</v>
      </c>
      <c r="K17" s="2">
        <f>ABS(J17-E17)</f>
        <v>798.943288840283</v>
      </c>
      <c r="L17" s="4">
        <f t="shared" si="24"/>
        <v>273157.68994769058</v>
      </c>
      <c r="M17" s="4">
        <f t="shared" si="43"/>
        <v>6.8313674689513999E-9</v>
      </c>
      <c r="N17" s="4">
        <f t="shared" si="44"/>
        <v>4.0164956497198656E-5</v>
      </c>
      <c r="O17" s="4">
        <f t="shared" si="45"/>
        <v>1.7272614784503137E-8</v>
      </c>
      <c r="P17" s="4">
        <f t="shared" si="46"/>
        <v>27.74030120773066</v>
      </c>
      <c r="Q17" s="4">
        <f t="shared" si="47"/>
        <v>7577476.596356838</v>
      </c>
      <c r="R17" s="5">
        <f t="shared" si="30"/>
        <v>273157.68994769058</v>
      </c>
      <c r="S17" s="5">
        <f t="shared" si="48"/>
        <v>9.6614953765844036E-16</v>
      </c>
      <c r="T17" s="5">
        <f t="shared" si="49"/>
        <v>5.6804665136534346E-12</v>
      </c>
      <c r="U17" s="5">
        <f t="shared" si="50"/>
        <v>6.5071129254395324E-15</v>
      </c>
      <c r="V17" s="5">
        <f t="shared" si="51"/>
        <v>1.0450604890833414E-5</v>
      </c>
      <c r="W17" s="5">
        <f t="shared" si="52"/>
        <v>2.8546630905360928</v>
      </c>
      <c r="X17" s="6">
        <f t="shared" si="36"/>
        <v>273157.68994769058</v>
      </c>
      <c r="Y17" s="6">
        <f t="shared" si="53"/>
        <v>6.3031360672143991E-22</v>
      </c>
      <c r="Z17" s="6">
        <f t="shared" si="54"/>
        <v>3.7059225270229891E-18</v>
      </c>
      <c r="AA17" s="6">
        <f t="shared" si="55"/>
        <v>2.438959298151696E-21</v>
      </c>
      <c r="AB17" s="6">
        <f t="shared" si="56"/>
        <v>3.9170366738465796E-12</v>
      </c>
      <c r="AC17" s="6">
        <f t="shared" si="57"/>
        <v>1.0699686892683171E-6</v>
      </c>
    </row>
    <row r="18" spans="1:29" x14ac:dyDescent="0.2">
      <c r="A18" s="3" t="s">
        <v>38</v>
      </c>
      <c r="B18" s="3">
        <f>SQRT(2*PI())*(B4*B6+B8*B10+B12*B14)</f>
        <v>20894.502536872802</v>
      </c>
      <c r="D18" s="7">
        <v>267402.08455471275</v>
      </c>
      <c r="E18">
        <v>1464.9690185111599</v>
      </c>
      <c r="F18" s="2">
        <f t="shared" si="9"/>
        <v>5.4271647885171408</v>
      </c>
      <c r="G18" s="2">
        <f>$B$4/EXP(((F18-$B$5)/(SQRT(2)*$B$6))^2)</f>
        <v>617.6974448134664</v>
      </c>
      <c r="H18" s="2">
        <f>$B$8/EXP(((F18-$B$9)/(SQRT(2)*$B$10))^2)</f>
        <v>1.1015831917951292E-4</v>
      </c>
      <c r="I18" s="2">
        <f>$B$12/EXP(((F18-$B$13)/(SQRT(2)*$B$14))^2)</f>
        <v>7.7614445760193463E-11</v>
      </c>
      <c r="J18" s="2">
        <f t="shared" si="42"/>
        <v>617.69755497186327</v>
      </c>
      <c r="K18" s="2">
        <f>ABS(J18-E18)</f>
        <v>847.27146353929663</v>
      </c>
      <c r="L18" s="4">
        <f t="shared" si="24"/>
        <v>267402.08455471322</v>
      </c>
      <c r="M18" s="4">
        <f t="shared" si="43"/>
        <v>8.6386569445654592E-9</v>
      </c>
      <c r="N18" s="4">
        <f t="shared" si="44"/>
        <v>4.9720700498222299E-5</v>
      </c>
      <c r="O18" s="4">
        <f t="shared" si="45"/>
        <v>2.1842214510802153E-8</v>
      </c>
      <c r="P18" s="4">
        <f t="shared" si="46"/>
        <v>33.616497885193709</v>
      </c>
      <c r="Q18" s="4">
        <f t="shared" si="47"/>
        <v>8989121.6099299062</v>
      </c>
      <c r="R18" s="5">
        <f t="shared" si="30"/>
        <v>267402.08455471322</v>
      </c>
      <c r="S18" s="5">
        <f t="shared" si="48"/>
        <v>1.5405923028694573E-15</v>
      </c>
      <c r="T18" s="5">
        <f t="shared" si="49"/>
        <v>8.8670413667748631E-12</v>
      </c>
      <c r="U18" s="5">
        <f t="shared" si="50"/>
        <v>1.0376041902509854E-14</v>
      </c>
      <c r="V18" s="5">
        <f t="shared" si="51"/>
        <v>1.5969360180942291E-5</v>
      </c>
      <c r="W18" s="5">
        <f t="shared" si="52"/>
        <v>4.2702402013890008</v>
      </c>
      <c r="X18" s="6">
        <f t="shared" si="36"/>
        <v>267402.08455471322</v>
      </c>
      <c r="Y18" s="6">
        <f t="shared" si="53"/>
        <v>1.0854578993237843E-21</v>
      </c>
      <c r="Z18" s="6">
        <f t="shared" si="54"/>
        <v>6.2474673391978517E-18</v>
      </c>
      <c r="AA18" s="6">
        <f t="shared" si="55"/>
        <v>4.2001118301701753E-21</v>
      </c>
      <c r="AB18" s="6">
        <f t="shared" si="56"/>
        <v>6.4642278092573997E-12</v>
      </c>
      <c r="AC18" s="6">
        <f t="shared" si="57"/>
        <v>1.7285479912319758E-6</v>
      </c>
    </row>
    <row r="19" spans="1:29" x14ac:dyDescent="0.2">
      <c r="A19" s="3" t="s">
        <v>39</v>
      </c>
      <c r="B19" s="3">
        <f>SQRT(2*PI())*B4*B6/B18*100</f>
        <v>78.487526542755958</v>
      </c>
      <c r="D19" s="7">
        <v>261767.75340978795</v>
      </c>
      <c r="E19">
        <v>1642.3062058600501</v>
      </c>
      <c r="F19" s="2">
        <f t="shared" si="9"/>
        <v>5.417916145733658</v>
      </c>
      <c r="G19" s="2">
        <f>$B$4/EXP(((F19-$B$5)/(SQRT(2)*$B$6))^2)</f>
        <v>745.4114225613265</v>
      </c>
      <c r="H19" s="2">
        <f>$B$8/EXP(((F19-$B$9)/(SQRT(2)*$B$10))^2)</f>
        <v>1.6750595938064934E-4</v>
      </c>
      <c r="I19" s="2">
        <f>$B$12/EXP(((F19-$B$13)/(SQRT(2)*$B$14))^2)</f>
        <v>1.2758564032242915E-10</v>
      </c>
      <c r="J19" s="2">
        <f t="shared" si="42"/>
        <v>745.41159006741339</v>
      </c>
      <c r="K19" s="2">
        <f>ABS(J19-E19)</f>
        <v>896.89461579263673</v>
      </c>
      <c r="L19" s="4">
        <f t="shared" si="24"/>
        <v>261767.75340978842</v>
      </c>
      <c r="M19" s="4">
        <f t="shared" si="43"/>
        <v>1.0878368144146257E-8</v>
      </c>
      <c r="N19" s="4">
        <f t="shared" si="44"/>
        <v>6.1292328440521046E-5</v>
      </c>
      <c r="O19" s="4">
        <f t="shared" si="45"/>
        <v>2.7505161051845817E-8</v>
      </c>
      <c r="P19" s="4">
        <f t="shared" si="46"/>
        <v>40.566982622953233</v>
      </c>
      <c r="Q19" s="4">
        <f t="shared" si="47"/>
        <v>10619127.903824395</v>
      </c>
      <c r="R19" s="5">
        <f t="shared" si="30"/>
        <v>261767.75340978842</v>
      </c>
      <c r="S19" s="5">
        <f t="shared" si="48"/>
        <v>2.4445446331099082E-15</v>
      </c>
      <c r="T19" s="5">
        <f t="shared" si="49"/>
        <v>1.3773373961489924E-11</v>
      </c>
      <c r="U19" s="5">
        <f t="shared" si="50"/>
        <v>1.6464250469420446E-14</v>
      </c>
      <c r="V19" s="5">
        <f t="shared" si="51"/>
        <v>2.4282895905752467E-5</v>
      </c>
      <c r="W19" s="5">
        <f t="shared" si="52"/>
        <v>6.3564791075325724</v>
      </c>
      <c r="X19" s="6">
        <f t="shared" si="36"/>
        <v>261767.75340978842</v>
      </c>
      <c r="Y19" s="6">
        <f t="shared" si="53"/>
        <v>1.8619563952547669E-21</v>
      </c>
      <c r="Z19" s="6">
        <f t="shared" si="54"/>
        <v>1.0490878908275843E-17</v>
      </c>
      <c r="AA19" s="6">
        <f t="shared" si="55"/>
        <v>7.2047244649861692E-21</v>
      </c>
      <c r="AB19" s="6">
        <f t="shared" si="56"/>
        <v>1.0626148729808876E-11</v>
      </c>
      <c r="AC19" s="6">
        <f t="shared" si="57"/>
        <v>2.7815830804003465E-6</v>
      </c>
    </row>
    <row r="20" spans="1:29" x14ac:dyDescent="0.2">
      <c r="A20" s="3" t="s">
        <v>40</v>
      </c>
      <c r="B20" s="3">
        <f>SQRT(2*PI())*(B8*B10/B18*100)</f>
        <v>12.534548139252323</v>
      </c>
      <c r="D20" s="7">
        <v>256252.14118769855</v>
      </c>
      <c r="E20">
        <v>1840.5697074887801</v>
      </c>
      <c r="F20" s="2">
        <f t="shared" si="9"/>
        <v>5.4086675029501219</v>
      </c>
      <c r="G20" s="2">
        <f>$B$4/EXP(((F20-$B$5)/(SQRT(2)*$B$6))^2)</f>
        <v>895.76734437036112</v>
      </c>
      <c r="H20" s="2">
        <f>$B$8/EXP(((F20-$B$9)/(SQRT(2)*$B$10))^2)</f>
        <v>2.5346038987578623E-4</v>
      </c>
      <c r="I20" s="2">
        <f>$B$12/EXP(((F20-$B$13)/(SQRT(2)*$B$14))^2)</f>
        <v>2.0891097507520551E-10</v>
      </c>
      <c r="J20" s="2">
        <f t="shared" si="42"/>
        <v>895.76759783095997</v>
      </c>
      <c r="K20" s="2">
        <f>ABS(J20-E20)</f>
        <v>944.8021096578201</v>
      </c>
      <c r="L20" s="4">
        <f t="shared" si="24"/>
        <v>256252.14118769902</v>
      </c>
      <c r="M20" s="4">
        <f t="shared" si="43"/>
        <v>1.3641440091448995E-8</v>
      </c>
      <c r="N20" s="4">
        <f t="shared" si="44"/>
        <v>7.5240893695296455E-5</v>
      </c>
      <c r="O20" s="4">
        <f t="shared" si="45"/>
        <v>3.4491387101687181E-8</v>
      </c>
      <c r="P20" s="4">
        <f t="shared" si="46"/>
        <v>48.749693382251643</v>
      </c>
      <c r="Q20" s="4">
        <f t="shared" si="47"/>
        <v>12492213.311445784</v>
      </c>
      <c r="R20" s="5">
        <f t="shared" si="30"/>
        <v>256252.14118769902</v>
      </c>
      <c r="S20" s="5">
        <f t="shared" si="48"/>
        <v>3.8598914615225018E-15</v>
      </c>
      <c r="T20" s="5">
        <f t="shared" si="49"/>
        <v>2.1289664521112039E-11</v>
      </c>
      <c r="U20" s="5">
        <f t="shared" si="50"/>
        <v>2.5996751683947085E-14</v>
      </c>
      <c r="V20" s="5">
        <f t="shared" si="51"/>
        <v>3.6743482359541331E-5</v>
      </c>
      <c r="W20" s="5">
        <f t="shared" si="52"/>
        <v>9.415596029324913</v>
      </c>
      <c r="X20" s="6">
        <f t="shared" si="36"/>
        <v>256252.14118769902</v>
      </c>
      <c r="Y20" s="6">
        <f t="shared" si="53"/>
        <v>3.1814584097590431E-21</v>
      </c>
      <c r="Z20" s="6">
        <f t="shared" si="54"/>
        <v>1.7547690888936095E-17</v>
      </c>
      <c r="AA20" s="6">
        <f t="shared" si="55"/>
        <v>1.2310455442212798E-20</v>
      </c>
      <c r="AB20" s="6">
        <f t="shared" si="56"/>
        <v>1.7399443125741642E-11</v>
      </c>
      <c r="AC20" s="6">
        <f t="shared" si="57"/>
        <v>4.4586445564448865E-6</v>
      </c>
    </row>
    <row r="21" spans="1:29" x14ac:dyDescent="0.2">
      <c r="A21" s="3" t="s">
        <v>41</v>
      </c>
      <c r="B21" s="3">
        <f>SQRT(2*PI())*(B12*B14/B18*100)</f>
        <v>8.9779253179917138</v>
      </c>
      <c r="D21" s="7">
        <v>250852.7464056421</v>
      </c>
      <c r="E21">
        <v>2054.7437138124901</v>
      </c>
      <c r="F21" s="2">
        <f t="shared" si="9"/>
        <v>5.3994188601665849</v>
      </c>
      <c r="G21" s="2">
        <f>$B$4/EXP(((F21-$B$5)/(SQRT(2)*$B$6))^2)</f>
        <v>1071.9470963100785</v>
      </c>
      <c r="H21" s="2">
        <f>$B$8/EXP(((F21-$B$9)/(SQRT(2)*$B$10))^2)</f>
        <v>3.8164256728322974E-4</v>
      </c>
      <c r="I21" s="2">
        <f>$B$12/EXP(((F21-$B$13)/(SQRT(2)*$B$14))^2)</f>
        <v>3.4073828731303089E-10</v>
      </c>
      <c r="J21" s="2">
        <f t="shared" si="42"/>
        <v>1071.9474779529867</v>
      </c>
      <c r="K21" s="2">
        <f>ABS(J21-E21)</f>
        <v>982.79623585950344</v>
      </c>
      <c r="L21" s="4">
        <f t="shared" si="24"/>
        <v>250852.7464056421</v>
      </c>
      <c r="M21" s="4">
        <f t="shared" si="43"/>
        <v>1.7034744805490701E-8</v>
      </c>
      <c r="N21" s="4">
        <f t="shared" si="44"/>
        <v>9.197731221643763E-5</v>
      </c>
      <c r="O21" s="4">
        <f t="shared" si="45"/>
        <v>4.3071110771723868E-8</v>
      </c>
      <c r="P21" s="4">
        <f t="shared" si="46"/>
        <v>58.337795629117977</v>
      </c>
      <c r="Q21" s="4">
        <f t="shared" si="47"/>
        <v>14634196.252815308</v>
      </c>
      <c r="R21" s="5">
        <f t="shared" si="30"/>
        <v>250852.7464056421</v>
      </c>
      <c r="S21" s="5">
        <f t="shared" si="48"/>
        <v>6.0648363738853372E-15</v>
      </c>
      <c r="T21" s="5">
        <f t="shared" si="49"/>
        <v>3.2746445871185477E-11</v>
      </c>
      <c r="U21" s="5">
        <f t="shared" si="50"/>
        <v>4.0847274278919004E-14</v>
      </c>
      <c r="V21" s="5">
        <f t="shared" si="51"/>
        <v>5.5325713597674417E-5</v>
      </c>
      <c r="W21" s="5">
        <f t="shared" si="52"/>
        <v>13.878607202828606</v>
      </c>
      <c r="X21" s="6">
        <f t="shared" si="36"/>
        <v>250852.7464056421</v>
      </c>
      <c r="Y21" s="6">
        <f t="shared" si="53"/>
        <v>5.4148099190880544E-21</v>
      </c>
      <c r="Z21" s="6">
        <f t="shared" si="54"/>
        <v>2.9236696422954073E-17</v>
      </c>
      <c r="AA21" s="6">
        <f t="shared" si="55"/>
        <v>2.0952270201776416E-20</v>
      </c>
      <c r="AB21" s="6">
        <f t="shared" si="56"/>
        <v>2.8378865441281709E-11</v>
      </c>
      <c r="AC21" s="6">
        <f t="shared" si="57"/>
        <v>7.1189163358216815E-6</v>
      </c>
    </row>
    <row r="22" spans="1:29" x14ac:dyDescent="0.2">
      <c r="D22" s="7">
        <v>245567.12028864116</v>
      </c>
      <c r="E22">
        <v>2296.0005561415101</v>
      </c>
      <c r="F22" s="2">
        <f t="shared" si="9"/>
        <v>5.3901702173831048</v>
      </c>
      <c r="G22" s="2">
        <f>$B$4/EXP(((F22-$B$5)/(SQRT(2)*$B$6))^2)</f>
        <v>1277.4103250962617</v>
      </c>
      <c r="H22" s="2">
        <f>$B$8/EXP(((F22-$B$9)/(SQRT(2)*$B$10))^2)</f>
        <v>5.7183455151242884E-4</v>
      </c>
      <c r="I22" s="2">
        <f>$B$12/EXP(((F22-$B$13)/(SQRT(2)*$B$14))^2)</f>
        <v>5.5358056891370632E-10</v>
      </c>
      <c r="J22" s="2">
        <f t="shared" si="42"/>
        <v>1277.4108969313668</v>
      </c>
      <c r="K22" s="2">
        <f>ABS(J22-E22)</f>
        <v>1018.5896592101433</v>
      </c>
      <c r="L22" s="4">
        <f t="shared" si="24"/>
        <v>245567.1202886416</v>
      </c>
      <c r="M22" s="4">
        <f t="shared" si="43"/>
        <v>2.1183122972864589E-8</v>
      </c>
      <c r="N22" s="4">
        <f t="shared" si="44"/>
        <v>1.1196606802500638E-4</v>
      </c>
      <c r="O22" s="4">
        <f t="shared" si="45"/>
        <v>5.3559982639787919E-8</v>
      </c>
      <c r="P22" s="4">
        <f t="shared" si="46"/>
        <v>69.519571195302348</v>
      </c>
      <c r="Q22" s="4">
        <f t="shared" si="47"/>
        <v>17071720.902131595</v>
      </c>
      <c r="R22" s="5">
        <f t="shared" si="30"/>
        <v>245567.1202886416</v>
      </c>
      <c r="S22" s="5">
        <f t="shared" si="48"/>
        <v>9.4826551710452433E-15</v>
      </c>
      <c r="T22" s="5">
        <f t="shared" si="49"/>
        <v>5.0121769830586597E-11</v>
      </c>
      <c r="U22" s="5">
        <f t="shared" si="50"/>
        <v>6.3866622738900261E-14</v>
      </c>
      <c r="V22" s="5">
        <f t="shared" si="51"/>
        <v>8.2897342524569447E-5</v>
      </c>
      <c r="W22" s="5">
        <f t="shared" si="52"/>
        <v>20.35686168333967</v>
      </c>
      <c r="X22" s="6">
        <f t="shared" si="36"/>
        <v>245567.1202886416</v>
      </c>
      <c r="Y22" s="6">
        <f t="shared" si="53"/>
        <v>9.1799518418670245E-21</v>
      </c>
      <c r="Z22" s="6">
        <f t="shared" si="54"/>
        <v>4.8521793208179209E-17</v>
      </c>
      <c r="AA22" s="6">
        <f t="shared" si="55"/>
        <v>3.5521252694773529E-20</v>
      </c>
      <c r="AB22" s="6">
        <f t="shared" si="56"/>
        <v>4.6105732936257205E-11</v>
      </c>
      <c r="AC22" s="6">
        <f t="shared" si="57"/>
        <v>1.1322052065953858E-5</v>
      </c>
    </row>
    <row r="23" spans="1:29" x14ac:dyDescent="0.2">
      <c r="D23" s="7">
        <v>240392.86565886217</v>
      </c>
      <c r="E23">
        <v>2562.2272144910098</v>
      </c>
      <c r="F23" s="2">
        <f t="shared" si="9"/>
        <v>5.3809215745995678</v>
      </c>
      <c r="G23" s="2">
        <f>$B$4/EXP(((F23-$B$5)/(SQRT(2)*$B$6))^2)</f>
        <v>1515.8856295009407</v>
      </c>
      <c r="H23" s="2">
        <f>$B$8/EXP(((F23-$B$9)/(SQRT(2)*$B$10))^2)</f>
        <v>8.5261084243536979E-4</v>
      </c>
      <c r="I23" s="2">
        <f>$B$12/EXP(((F23-$B$13)/(SQRT(2)*$B$14))^2)</f>
        <v>8.9586168084708173E-10</v>
      </c>
      <c r="J23" s="2">
        <f t="shared" si="42"/>
        <v>1515.886482112679</v>
      </c>
      <c r="K23" s="2">
        <f>ABS(J23-E23)</f>
        <v>1046.3407323783308</v>
      </c>
      <c r="L23" s="4">
        <f t="shared" si="24"/>
        <v>240392.8656588626</v>
      </c>
      <c r="M23" s="4">
        <f t="shared" si="43"/>
        <v>2.6231509728311164E-8</v>
      </c>
      <c r="N23" s="4">
        <f t="shared" si="44"/>
        <v>1.3572851065780681E-4</v>
      </c>
      <c r="O23" s="4">
        <f t="shared" si="45"/>
        <v>6.6324460631395822E-8</v>
      </c>
      <c r="P23" s="4">
        <f t="shared" si="46"/>
        <v>82.497938895821932</v>
      </c>
      <c r="Q23" s="4">
        <f t="shared" si="47"/>
        <v>19831915.942116376</v>
      </c>
      <c r="R23" s="5">
        <f t="shared" si="30"/>
        <v>240392.8656588626</v>
      </c>
      <c r="S23" s="5">
        <f t="shared" si="48"/>
        <v>1.4753929434089343E-14</v>
      </c>
      <c r="T23" s="5">
        <f t="shared" si="49"/>
        <v>7.6340587681769383E-11</v>
      </c>
      <c r="U23" s="5">
        <f t="shared" si="50"/>
        <v>9.936917752324798E-14</v>
      </c>
      <c r="V23" s="5">
        <f t="shared" si="51"/>
        <v>1.2360073881340314E-4</v>
      </c>
      <c r="W23" s="5">
        <f t="shared" si="52"/>
        <v>29.712735800906586</v>
      </c>
      <c r="X23" s="6">
        <f t="shared" si="36"/>
        <v>240392.8656588626</v>
      </c>
      <c r="Y23" s="6">
        <f t="shared" si="53"/>
        <v>1.5502359768459583E-20</v>
      </c>
      <c r="Z23" s="6">
        <f t="shared" si="54"/>
        <v>8.0213156804451639E-17</v>
      </c>
      <c r="AA23" s="6">
        <f t="shared" si="55"/>
        <v>5.9985416937519519E-20</v>
      </c>
      <c r="AB23" s="6">
        <f t="shared" si="56"/>
        <v>7.4613094686959996E-11</v>
      </c>
      <c r="AC23" s="6">
        <f t="shared" si="57"/>
        <v>1.793645564747437E-5</v>
      </c>
    </row>
    <row r="24" spans="1:29" x14ac:dyDescent="0.2">
      <c r="D24" s="7">
        <v>235327.63584862059</v>
      </c>
      <c r="E24">
        <v>2856.3005518523801</v>
      </c>
      <c r="F24" s="2">
        <f t="shared" si="9"/>
        <v>5.3716729318160308</v>
      </c>
      <c r="G24" s="2">
        <f>$B$4/EXP(((F24-$B$5)/(SQRT(2)*$B$6))^2)</f>
        <v>1791.353899189867</v>
      </c>
      <c r="H24" s="2">
        <f>$B$8/EXP(((F24-$B$9)/(SQRT(2)*$B$10))^2)</f>
        <v>1.2650223063829216E-3</v>
      </c>
      <c r="I24" s="2">
        <f>$B$12/EXP(((F24-$B$13)/(SQRT(2)*$B$14))^2)</f>
        <v>1.4441134245013192E-9</v>
      </c>
      <c r="J24" s="2">
        <f t="shared" si="42"/>
        <v>1791.3551642136174</v>
      </c>
      <c r="K24" s="2">
        <f>ABS(J24-E24)</f>
        <v>1064.9453876387627</v>
      </c>
      <c r="L24" s="4">
        <f t="shared" si="24"/>
        <v>235327.63584862099</v>
      </c>
      <c r="M24" s="4">
        <f t="shared" si="43"/>
        <v>3.2347113302666668E-8</v>
      </c>
      <c r="N24" s="4">
        <f t="shared" si="44"/>
        <v>1.6384556257593015E-4</v>
      </c>
      <c r="O24" s="4">
        <f t="shared" si="45"/>
        <v>8.1787318572309291E-8</v>
      </c>
      <c r="P24" s="4">
        <f t="shared" si="46"/>
        <v>97.489547786538239</v>
      </c>
      <c r="Q24" s="4">
        <f t="shared" si="47"/>
        <v>22941984.800557207</v>
      </c>
      <c r="R24" s="5">
        <f t="shared" si="30"/>
        <v>235327.63584862099</v>
      </c>
      <c r="S24" s="5">
        <f t="shared" si="48"/>
        <v>2.2842956879416686E-14</v>
      </c>
      <c r="T24" s="5">
        <f t="shared" si="49"/>
        <v>1.1570482613968505E-10</v>
      </c>
      <c r="U24" s="5">
        <f t="shared" si="50"/>
        <v>1.5384957935762011E-13</v>
      </c>
      <c r="V24" s="5">
        <f t="shared" si="51"/>
        <v>1.8338693798186981E-4</v>
      </c>
      <c r="W24" s="5">
        <f t="shared" si="52"/>
        <v>43.1560145607911</v>
      </c>
      <c r="X24" s="6">
        <f t="shared" si="36"/>
        <v>235327.63584862099</v>
      </c>
      <c r="Y24" s="6">
        <f t="shared" si="53"/>
        <v>2.6076868778063273E-20</v>
      </c>
      <c r="Z24" s="6">
        <f t="shared" si="54"/>
        <v>1.3208533309240478E-16</v>
      </c>
      <c r="AA24" s="6">
        <f t="shared" si="55"/>
        <v>1.0090282185681353E-19</v>
      </c>
      <c r="AB24" s="6">
        <f t="shared" si="56"/>
        <v>1.2027500894908761E-10</v>
      </c>
      <c r="AC24" s="6">
        <f t="shared" si="57"/>
        <v>2.8304033507660519E-5</v>
      </c>
    </row>
    <row r="25" spans="1:29" x14ac:dyDescent="0.2">
      <c r="D25" s="7">
        <v>230369.13363600266</v>
      </c>
      <c r="E25">
        <v>3179.6800970150398</v>
      </c>
      <c r="F25" s="2">
        <f t="shared" si="9"/>
        <v>5.3624242890325489</v>
      </c>
      <c r="G25" s="2">
        <f>$B$4/EXP(((F25-$B$5)/(SQRT(2)*$B$6))^2)</f>
        <v>2108.0227553362529</v>
      </c>
      <c r="H25" s="2">
        <f>$B$8/EXP(((F25-$B$9)/(SQRT(2)*$B$10))^2)</f>
        <v>1.8677226696613182E-3</v>
      </c>
      <c r="I25" s="2">
        <f>$B$12/EXP(((F25-$B$13)/(SQRT(2)*$B$14))^2)</f>
        <v>2.3187924158622193E-9</v>
      </c>
      <c r="J25" s="2">
        <f t="shared" si="42"/>
        <v>2108.0246230612415</v>
      </c>
      <c r="K25" s="2">
        <f>ABS(J25-E25)</f>
        <v>1071.6554739537983</v>
      </c>
      <c r="L25" s="4">
        <f t="shared" si="24"/>
        <v>230369.13363600266</v>
      </c>
      <c r="M25" s="4">
        <f t="shared" si="43"/>
        <v>3.9721598430614326E-8</v>
      </c>
      <c r="N25" s="4">
        <f t="shared" si="44"/>
        <v>1.9695963370693799E-4</v>
      </c>
      <c r="O25" s="4">
        <f t="shared" si="45"/>
        <v>1.0043316677591051E-7</v>
      </c>
      <c r="P25" s="4">
        <f t="shared" si="46"/>
        <v>114.72338616795631</v>
      </c>
      <c r="Q25" s="4">
        <f t="shared" si="47"/>
        <v>26428727.079300664</v>
      </c>
      <c r="R25" s="5">
        <f t="shared" si="30"/>
        <v>230369.13363600266</v>
      </c>
      <c r="S25" s="5">
        <f t="shared" si="48"/>
        <v>3.5193609592799612E-14</v>
      </c>
      <c r="T25" s="5">
        <f t="shared" si="49"/>
        <v>1.7450759103592263E-10</v>
      </c>
      <c r="U25" s="5">
        <f t="shared" si="50"/>
        <v>2.3703244989301002E-13</v>
      </c>
      <c r="V25" s="5">
        <f t="shared" si="51"/>
        <v>2.7075881560208837E-4</v>
      </c>
      <c r="W25" s="5">
        <f t="shared" si="52"/>
        <v>62.374473774563299</v>
      </c>
      <c r="X25" s="6">
        <f t="shared" si="36"/>
        <v>230369.13363600266</v>
      </c>
      <c r="Y25" s="6">
        <f t="shared" si="53"/>
        <v>4.3693143707142375E-20</v>
      </c>
      <c r="Z25" s="6">
        <f t="shared" si="54"/>
        <v>2.1665254974811621E-16</v>
      </c>
      <c r="AA25" s="6">
        <f t="shared" si="55"/>
        <v>1.6906790203104205E-19</v>
      </c>
      <c r="AB25" s="6">
        <f t="shared" si="56"/>
        <v>1.9312387367601851E-10</v>
      </c>
      <c r="AC25" s="6">
        <f t="shared" si="57"/>
        <v>4.4489779463173206E-5</v>
      </c>
    </row>
    <row r="26" spans="1:29" x14ac:dyDescent="0.2">
      <c r="A26" s="4" t="s">
        <v>20</v>
      </c>
      <c r="B26" s="4">
        <f>SUM(P:P)</f>
        <v>96497.866786754617</v>
      </c>
      <c r="D26" s="7">
        <v>225515.11020292583</v>
      </c>
      <c r="E26">
        <v>3535.45410613494</v>
      </c>
      <c r="F26" s="2">
        <f t="shared" si="9"/>
        <v>5.3531756462490119</v>
      </c>
      <c r="G26" s="2">
        <f>$B$4/EXP(((F26-$B$5)/(SQRT(2)*$B$6))^2)</f>
        <v>2470.2911336615189</v>
      </c>
      <c r="H26" s="2">
        <f>$B$8/EXP(((F26-$B$9)/(SQRT(2)*$B$10))^2)</f>
        <v>2.7440591633357517E-3</v>
      </c>
      <c r="I26" s="2">
        <f>$B$12/EXP(((F26-$B$13)/(SQRT(2)*$B$14))^2)</f>
        <v>3.7087081509234102E-9</v>
      </c>
      <c r="J26" s="2">
        <f t="shared" si="42"/>
        <v>2470.2938777243912</v>
      </c>
      <c r="K26" s="2">
        <f>ABS(J26-E26)</f>
        <v>1065.1602284105488</v>
      </c>
      <c r="L26" s="4">
        <f t="shared" si="24"/>
        <v>225515.11020292583</v>
      </c>
      <c r="M26" s="4">
        <f t="shared" si="43"/>
        <v>4.8573214696316493E-8</v>
      </c>
      <c r="N26" s="4">
        <f t="shared" si="44"/>
        <v>2.3577552235579206E-4</v>
      </c>
      <c r="O26" s="4">
        <f t="shared" si="45"/>
        <v>1.2281383341002205E-7</v>
      </c>
      <c r="P26" s="4">
        <f t="shared" si="46"/>
        <v>134.43885411512974</v>
      </c>
      <c r="Q26" s="4">
        <f t="shared" si="47"/>
        <v>30317993.001328554</v>
      </c>
      <c r="R26" s="5">
        <f t="shared" si="30"/>
        <v>225515.11020292583</v>
      </c>
      <c r="S26" s="5">
        <f t="shared" si="48"/>
        <v>5.3956302179873048E-14</v>
      </c>
      <c r="T26" s="5">
        <f t="shared" si="49"/>
        <v>2.6190515514327818E-10</v>
      </c>
      <c r="U26" s="5">
        <f t="shared" si="50"/>
        <v>3.6340104470214657E-13</v>
      </c>
      <c r="V26" s="5">
        <f t="shared" si="51"/>
        <v>3.9779899932682072E-4</v>
      </c>
      <c r="W26" s="5">
        <f t="shared" si="52"/>
        <v>89.709685171801596</v>
      </c>
      <c r="X26" s="6">
        <f t="shared" si="36"/>
        <v>225515.11020292583</v>
      </c>
      <c r="Y26" s="6">
        <f t="shared" si="53"/>
        <v>7.2924148415562908E-20</v>
      </c>
      <c r="Z26" s="6">
        <f t="shared" si="54"/>
        <v>3.5397552524631487E-16</v>
      </c>
      <c r="AA26" s="6">
        <f t="shared" si="55"/>
        <v>2.8217545669537521E-19</v>
      </c>
      <c r="AB26" s="6">
        <f t="shared" si="56"/>
        <v>3.0888495216080441E-10</v>
      </c>
      <c r="AC26" s="6">
        <f t="shared" si="57"/>
        <v>6.9658224026569285E-5</v>
      </c>
    </row>
    <row r="27" spans="1:29" x14ac:dyDescent="0.2">
      <c r="A27" s="4" t="s">
        <v>21</v>
      </c>
      <c r="B27" s="4">
        <f>SUM(Q:Q)/B26</f>
        <v>107513.02073915975</v>
      </c>
      <c r="D27" s="7">
        <v>220763.36411541677</v>
      </c>
      <c r="E27">
        <v>3934.0184018998798</v>
      </c>
      <c r="F27" s="2">
        <f t="shared" si="9"/>
        <v>5.3439270034654767</v>
      </c>
      <c r="G27" s="2">
        <f>$B$4/EXP(((F27-$B$5)/(SQRT(2)*$B$6))^2)</f>
        <v>2882.7031878210246</v>
      </c>
      <c r="H27" s="2">
        <f>$B$8/EXP(((F27-$B$9)/(SQRT(2)*$B$10))^2)</f>
        <v>4.0118198742659988E-3</v>
      </c>
      <c r="I27" s="2">
        <f>$B$12/EXP(((F27-$B$13)/(SQRT(2)*$B$14))^2)</f>
        <v>5.9085874516101072E-9</v>
      </c>
      <c r="J27" s="2">
        <f t="shared" si="42"/>
        <v>2882.7071996468076</v>
      </c>
      <c r="K27" s="2">
        <f>ABS(J27-E27)</f>
        <v>1051.3112022530722</v>
      </c>
      <c r="L27" s="4">
        <f t="shared" si="24"/>
        <v>220763.36411541718</v>
      </c>
      <c r="M27" s="4">
        <f t="shared" si="43"/>
        <v>5.9148797721180422E-8</v>
      </c>
      <c r="N27" s="4">
        <f t="shared" si="44"/>
        <v>2.8106006815245988E-4</v>
      </c>
      <c r="O27" s="4">
        <f t="shared" si="45"/>
        <v>1.4955342435432888E-7</v>
      </c>
      <c r="P27" s="4">
        <f t="shared" si="46"/>
        <v>156.88325478874268</v>
      </c>
      <c r="Q27" s="4">
        <f t="shared" si="47"/>
        <v>34634075.100538962</v>
      </c>
      <c r="R27" s="5">
        <f t="shared" si="30"/>
        <v>220763.36411541718</v>
      </c>
      <c r="S27" s="5">
        <f t="shared" si="48"/>
        <v>8.2316598961454953E-14</v>
      </c>
      <c r="T27" s="5">
        <f t="shared" si="49"/>
        <v>3.9114757705211256E-10</v>
      </c>
      <c r="U27" s="5">
        <f t="shared" si="50"/>
        <v>5.5441045531987833E-13</v>
      </c>
      <c r="V27" s="5">
        <f t="shared" si="51"/>
        <v>5.8158291657314169E-4</v>
      </c>
      <c r="W27" s="5">
        <f t="shared" si="52"/>
        <v>128.39220117474278</v>
      </c>
      <c r="X27" s="6">
        <f t="shared" si="36"/>
        <v>220763.36411541718</v>
      </c>
      <c r="Y27" s="6">
        <f t="shared" si="53"/>
        <v>1.2123545895037506E-19</v>
      </c>
      <c r="Z27" s="6">
        <f t="shared" si="54"/>
        <v>5.7608011773476083E-16</v>
      </c>
      <c r="AA27" s="6">
        <f t="shared" si="55"/>
        <v>4.6911306803405517E-19</v>
      </c>
      <c r="AB27" s="6">
        <f t="shared" si="56"/>
        <v>4.9210498051016503E-10</v>
      </c>
      <c r="AC27" s="6">
        <f t="shared" si="57"/>
        <v>1.0863875099537583E-4</v>
      </c>
    </row>
    <row r="28" spans="1:29" x14ac:dyDescent="0.2">
      <c r="A28" s="4" t="s">
        <v>22</v>
      </c>
      <c r="B28" s="4">
        <f>B27/B26</f>
        <v>1.1141491964454191</v>
      </c>
      <c r="D28" s="7">
        <v>216111.74032510503</v>
      </c>
      <c r="E28">
        <v>4369.7496511476002</v>
      </c>
      <c r="F28" s="2">
        <f t="shared" si="9"/>
        <v>5.3346783606819947</v>
      </c>
      <c r="G28" s="2">
        <f>$B$4/EXP(((F28-$B$5)/(SQRT(2)*$B$6))^2)</f>
        <v>3349.8908830899063</v>
      </c>
      <c r="H28" s="2">
        <f>$B$8/EXP(((F28-$B$9)/(SQRT(2)*$B$10))^2)</f>
        <v>5.8365505915741059E-3</v>
      </c>
      <c r="I28" s="2">
        <f>$B$12/EXP(((F28-$B$13)/(SQRT(2)*$B$14))^2)</f>
        <v>9.3765893918962968E-9</v>
      </c>
      <c r="J28" s="2">
        <f t="shared" si="42"/>
        <v>3349.8967196498743</v>
      </c>
      <c r="K28" s="2">
        <f>ABS(J28-E28)</f>
        <v>1019.8529314977259</v>
      </c>
      <c r="L28" s="4">
        <f t="shared" si="24"/>
        <v>216111.74032510503</v>
      </c>
      <c r="M28" s="4">
        <f t="shared" si="43"/>
        <v>7.1725558647191658E-8</v>
      </c>
      <c r="N28" s="4">
        <f t="shared" si="44"/>
        <v>3.3364031497670613E-4</v>
      </c>
      <c r="O28" s="4">
        <f t="shared" si="45"/>
        <v>1.8135284777857164E-7</v>
      </c>
      <c r="P28" s="4">
        <f t="shared" si="46"/>
        <v>182.30867025908205</v>
      </c>
      <c r="Q28" s="4">
        <f t="shared" si="47"/>
        <v>39399044.006045938</v>
      </c>
      <c r="R28" s="5">
        <f t="shared" si="30"/>
        <v>216111.74032510503</v>
      </c>
      <c r="S28" s="5">
        <f t="shared" si="48"/>
        <v>1.2496820534259003E-13</v>
      </c>
      <c r="T28" s="5">
        <f t="shared" si="49"/>
        <v>5.813050770042058E-10</v>
      </c>
      <c r="U28" s="5">
        <f t="shared" si="50"/>
        <v>8.4167325300861537E-13</v>
      </c>
      <c r="V28" s="5">
        <f t="shared" si="51"/>
        <v>8.4610930254588109E-4</v>
      </c>
      <c r="W28" s="5">
        <f t="shared" si="52"/>
        <v>182.85415387845117</v>
      </c>
      <c r="X28" s="6">
        <f t="shared" si="36"/>
        <v>216111.74032510503</v>
      </c>
      <c r="Y28" s="6">
        <f t="shared" si="53"/>
        <v>2.0076508035949748E-19</v>
      </c>
      <c r="Z28" s="6">
        <f t="shared" si="54"/>
        <v>9.3388362406416922E-16</v>
      </c>
      <c r="AA28" s="6">
        <f t="shared" si="55"/>
        <v>7.768479916432578E-19</v>
      </c>
      <c r="AB28" s="6">
        <f t="shared" si="56"/>
        <v>7.8094237881967866E-10</v>
      </c>
      <c r="AC28" s="6">
        <f t="shared" si="57"/>
        <v>1.6877081658034821E-4</v>
      </c>
    </row>
    <row r="29" spans="1:29" x14ac:dyDescent="0.2">
      <c r="A29" s="7"/>
      <c r="B29" s="7"/>
      <c r="D29" s="7">
        <v>211558.12919177246</v>
      </c>
      <c r="E29">
        <v>4861.0225597313001</v>
      </c>
      <c r="F29" s="2">
        <f t="shared" si="9"/>
        <v>5.3254297178984578</v>
      </c>
      <c r="G29" s="2">
        <f>$B$4/EXP(((F29-$B$5)/(SQRT(2)*$B$6))^2)</f>
        <v>3876.5048988879371</v>
      </c>
      <c r="H29" s="2">
        <f>$B$8/EXP(((F29-$B$9)/(SQRT(2)*$B$10))^2)</f>
        <v>8.4496351607859545E-3</v>
      </c>
      <c r="I29" s="2">
        <f>$B$12/EXP(((F29-$B$13)/(SQRT(2)*$B$14))^2)</f>
        <v>1.4821984349676239E-8</v>
      </c>
      <c r="J29" s="2">
        <f t="shared" si="42"/>
        <v>3876.5133485379197</v>
      </c>
      <c r="K29" s="2">
        <f>ABS(J29-E29)</f>
        <v>984.50921119338045</v>
      </c>
      <c r="L29" s="4">
        <f t="shared" si="24"/>
        <v>211558.12919177246</v>
      </c>
      <c r="M29" s="4">
        <f t="shared" si="43"/>
        <v>8.6612565214917782E-8</v>
      </c>
      <c r="N29" s="4">
        <f t="shared" si="44"/>
        <v>3.9439994124914273E-4</v>
      </c>
      <c r="O29" s="4">
        <f t="shared" si="45"/>
        <v>2.1899355894034018E-7</v>
      </c>
      <c r="P29" s="4">
        <f t="shared" si="46"/>
        <v>210.96820106613097</v>
      </c>
      <c r="Q29" s="4">
        <f t="shared" si="47"/>
        <v>44632037.936504364</v>
      </c>
      <c r="R29" s="5">
        <f t="shared" si="30"/>
        <v>211558.12919177246</v>
      </c>
      <c r="S29" s="5">
        <f t="shared" si="48"/>
        <v>1.8878979789649743E-13</v>
      </c>
      <c r="T29" s="5">
        <f t="shared" si="49"/>
        <v>8.5967532556109608E-10</v>
      </c>
      <c r="U29" s="5">
        <f t="shared" si="50"/>
        <v>1.271518006478325E-12</v>
      </c>
      <c r="V29" s="5">
        <f t="shared" si="51"/>
        <v>1.224921261373737E-3</v>
      </c>
      <c r="W29" s="5">
        <f t="shared" si="52"/>
        <v>259.14205046345393</v>
      </c>
      <c r="X29" s="6">
        <f t="shared" si="36"/>
        <v>211558.12919177246</v>
      </c>
      <c r="Y29" s="6">
        <f t="shared" si="53"/>
        <v>3.3116689378339302E-19</v>
      </c>
      <c r="Z29" s="6">
        <f t="shared" si="54"/>
        <v>1.5080052545232224E-15</v>
      </c>
      <c r="AA29" s="6">
        <f t="shared" si="55"/>
        <v>1.2814296982009729E-18</v>
      </c>
      <c r="AB29" s="6">
        <f t="shared" si="56"/>
        <v>1.2344697238142179E-9</v>
      </c>
      <c r="AC29" s="6">
        <f t="shared" si="57"/>
        <v>2.6116210531401999E-4</v>
      </c>
    </row>
    <row r="30" spans="1:29" x14ac:dyDescent="0.2">
      <c r="A30" s="5" t="s">
        <v>31</v>
      </c>
      <c r="B30" s="5">
        <f>SUM(V:V)</f>
        <v>41051.868326277079</v>
      </c>
      <c r="D30" s="7">
        <v>207100.46552673765</v>
      </c>
      <c r="E30">
        <v>5401.0603617490196</v>
      </c>
      <c r="F30" s="2">
        <f t="shared" si="9"/>
        <v>5.3161810751149208</v>
      </c>
      <c r="G30" s="2">
        <f>$B$4/EXP(((F30-$B$5)/(SQRT(2)*$B$6))^2)</f>
        <v>4467.1337636723747</v>
      </c>
      <c r="H30" s="2">
        <f>$B$8/EXP(((F30-$B$9)/(SQRT(2)*$B$10))^2)</f>
        <v>1.2172689225919403E-2</v>
      </c>
      <c r="I30" s="2">
        <f>$B$12/EXP(((F30-$B$13)/(SQRT(2)*$B$14))^2)</f>
        <v>2.3338235823461429E-8</v>
      </c>
      <c r="J30" s="2">
        <f t="shared" si="42"/>
        <v>4467.145936384939</v>
      </c>
      <c r="K30" s="2">
        <f>ABS(J30-E30)</f>
        <v>933.91442536408067</v>
      </c>
      <c r="L30" s="4">
        <f t="shared" si="24"/>
        <v>207100.46552673765</v>
      </c>
      <c r="M30" s="4">
        <f t="shared" si="43"/>
        <v>1.0415180645221467E-7</v>
      </c>
      <c r="N30" s="4">
        <f t="shared" si="44"/>
        <v>4.642737232697752E-4</v>
      </c>
      <c r="O30" s="4">
        <f t="shared" si="45"/>
        <v>2.6334025217287438E-7</v>
      </c>
      <c r="P30" s="4">
        <f t="shared" si="46"/>
        <v>243.11156534694052</v>
      </c>
      <c r="Q30" s="4">
        <f t="shared" si="47"/>
        <v>50348518.358285286</v>
      </c>
      <c r="R30" s="5">
        <f t="shared" si="30"/>
        <v>207100.46552673765</v>
      </c>
      <c r="S30" s="5">
        <f t="shared" si="48"/>
        <v>2.8380783726938765E-13</v>
      </c>
      <c r="T30" s="5">
        <f t="shared" si="49"/>
        <v>1.265119884047861E-9</v>
      </c>
      <c r="U30" s="5">
        <f t="shared" si="50"/>
        <v>1.9114739222589726E-12</v>
      </c>
      <c r="V30" s="5">
        <f t="shared" si="51"/>
        <v>1.7646425623348055E-3</v>
      </c>
      <c r="W30" s="5">
        <f t="shared" si="52"/>
        <v>365.45829614783338</v>
      </c>
      <c r="X30" s="6">
        <f t="shared" si="36"/>
        <v>207100.46552673765</v>
      </c>
      <c r="Y30" s="6">
        <f t="shared" si="53"/>
        <v>5.4413401277311061E-19</v>
      </c>
      <c r="Z30" s="6">
        <f t="shared" si="54"/>
        <v>2.4255664176482813E-15</v>
      </c>
      <c r="AA30" s="6">
        <f t="shared" si="55"/>
        <v>2.1054927194044822E-18</v>
      </c>
      <c r="AB30" s="6">
        <f t="shared" si="56"/>
        <v>1.943757654279849E-9</v>
      </c>
      <c r="AC30" s="6">
        <f t="shared" si="57"/>
        <v>4.0255311507251629E-4</v>
      </c>
    </row>
    <row r="31" spans="1:29" x14ac:dyDescent="0.2">
      <c r="A31" s="5" t="s">
        <v>32</v>
      </c>
      <c r="B31" s="5">
        <f>SUM(W:W)/B30</f>
        <v>45022.79741144376</v>
      </c>
      <c r="D31" s="7">
        <v>202736.72765615018</v>
      </c>
      <c r="E31">
        <v>5998.7188885824798</v>
      </c>
      <c r="F31" s="2">
        <f t="shared" si="9"/>
        <v>5.3069324323314406</v>
      </c>
      <c r="G31" s="2">
        <f>$B$4/EXP(((F31-$B$5)/(SQRT(2)*$B$6))^2)</f>
        <v>5126.2115043384865</v>
      </c>
      <c r="H31" s="2">
        <f>$B$8/EXP(((F31-$B$9)/(SQRT(2)*$B$10))^2)</f>
        <v>1.7450263355817612E-2</v>
      </c>
      <c r="I31" s="2">
        <f>$B$12/EXP(((F31-$B$13)/(SQRT(2)*$B$14))^2)</f>
        <v>3.6604115658949111E-8</v>
      </c>
      <c r="J31" s="2">
        <f t="shared" si="42"/>
        <v>5126.2289546384463</v>
      </c>
      <c r="K31" s="2">
        <f>ABS(J31-E31)</f>
        <v>872.48993394403351</v>
      </c>
      <c r="L31" s="4">
        <f t="shared" si="24"/>
        <v>202736.72765615053</v>
      </c>
      <c r="M31" s="4">
        <f t="shared" si="43"/>
        <v>1.2471872323940764E-7</v>
      </c>
      <c r="N31" s="4">
        <f t="shared" si="44"/>
        <v>5.442398157710775E-4</v>
      </c>
      <c r="O31" s="4">
        <f t="shared" si="45"/>
        <v>3.1534220238045767E-7</v>
      </c>
      <c r="P31" s="4">
        <f t="shared" si="46"/>
        <v>278.98007291524186</v>
      </c>
      <c r="Q31" s="4">
        <f t="shared" si="47"/>
        <v>56559507.064110406</v>
      </c>
      <c r="R31" s="5">
        <f t="shared" si="30"/>
        <v>202736.72765615053</v>
      </c>
      <c r="S31" s="5">
        <f t="shared" si="48"/>
        <v>4.2455809013870264E-13</v>
      </c>
      <c r="T31" s="5">
        <f t="shared" si="49"/>
        <v>1.8526602162023981E-9</v>
      </c>
      <c r="U31" s="5">
        <f t="shared" si="50"/>
        <v>2.8594408300779453E-12</v>
      </c>
      <c r="V31" s="5">
        <f t="shared" si="51"/>
        <v>2.5297185256209827E-3</v>
      </c>
      <c r="W31" s="5">
        <f t="shared" si="52"/>
        <v>512.86685577553988</v>
      </c>
      <c r="X31" s="6">
        <f t="shared" si="36"/>
        <v>202736.72765615053</v>
      </c>
      <c r="Y31" s="6">
        <f t="shared" si="53"/>
        <v>8.9056383382309569E-19</v>
      </c>
      <c r="Z31" s="6">
        <f t="shared" si="54"/>
        <v>3.8861871278291004E-15</v>
      </c>
      <c r="AA31" s="6">
        <f t="shared" si="55"/>
        <v>3.4459813653687695E-18</v>
      </c>
      <c r="AB31" s="6">
        <f t="shared" si="56"/>
        <v>3.0486250343849357E-9</v>
      </c>
      <c r="AC31" s="6">
        <f t="shared" si="57"/>
        <v>6.1806826332182121E-4</v>
      </c>
    </row>
    <row r="32" spans="1:29" x14ac:dyDescent="0.2">
      <c r="A32" s="5" t="s">
        <v>33</v>
      </c>
      <c r="B32" s="5">
        <f>B31/B30</f>
        <v>1.0967295581678778</v>
      </c>
      <c r="D32" s="7">
        <v>198464.93650402859</v>
      </c>
      <c r="E32">
        <v>6651.5755854178396</v>
      </c>
      <c r="F32" s="2">
        <f t="shared" si="9"/>
        <v>5.2976837895479036</v>
      </c>
      <c r="G32" s="2">
        <f>$B$4/EXP(((F32-$B$5)/(SQRT(2)*$B$6))^2)</f>
        <v>5857.914498519237</v>
      </c>
      <c r="H32" s="2">
        <f>$B$8/EXP(((F32-$B$9)/(SQRT(2)*$B$10))^2)</f>
        <v>2.4893405347991029E-2</v>
      </c>
      <c r="I32" s="2">
        <f>$B$12/EXP(((F32-$B$13)/(SQRT(2)*$B$14))^2)</f>
        <v>5.7186304900605403E-8</v>
      </c>
      <c r="J32" s="2">
        <f t="shared" si="42"/>
        <v>5857.9393919817712</v>
      </c>
      <c r="K32" s="2">
        <f>ABS(J32-E32)</f>
        <v>793.63619343606842</v>
      </c>
      <c r="L32" s="4">
        <f t="shared" si="24"/>
        <v>198464.93650402859</v>
      </c>
      <c r="M32" s="4">
        <f t="shared" si="43"/>
        <v>1.4872207952437888E-7</v>
      </c>
      <c r="N32" s="4">
        <f t="shared" si="44"/>
        <v>6.3530966343741657E-4</v>
      </c>
      <c r="O32" s="4">
        <f t="shared" si="45"/>
        <v>3.7603293941515137E-7</v>
      </c>
      <c r="P32" s="4">
        <f t="shared" si="46"/>
        <v>318.80101173258754</v>
      </c>
      <c r="Q32" s="4">
        <f t="shared" si="47"/>
        <v>63270822.550928064</v>
      </c>
      <c r="R32" s="5">
        <f t="shared" si="30"/>
        <v>198464.93650402859</v>
      </c>
      <c r="S32" s="5">
        <f t="shared" si="48"/>
        <v>6.3199949584999271E-13</v>
      </c>
      <c r="T32" s="5">
        <f t="shared" si="49"/>
        <v>2.6997698545175229E-9</v>
      </c>
      <c r="U32" s="5">
        <f t="shared" si="50"/>
        <v>4.2565792644105481E-12</v>
      </c>
      <c r="V32" s="5">
        <f t="shared" si="51"/>
        <v>3.6087311343644454E-3</v>
      </c>
      <c r="W32" s="5">
        <f t="shared" si="52"/>
        <v>716.20659544175066</v>
      </c>
      <c r="X32" s="6">
        <f t="shared" si="36"/>
        <v>198464.93650402859</v>
      </c>
      <c r="Y32" s="6">
        <f t="shared" si="53"/>
        <v>1.451859051080905E-18</v>
      </c>
      <c r="Z32" s="6">
        <f t="shared" si="54"/>
        <v>6.2020386485355597E-15</v>
      </c>
      <c r="AA32" s="6">
        <f t="shared" si="55"/>
        <v>5.6178782981665636E-18</v>
      </c>
      <c r="AB32" s="6">
        <f t="shared" si="56"/>
        <v>4.7628414894492725E-9</v>
      </c>
      <c r="AC32" s="6">
        <f t="shared" si="57"/>
        <v>9.4525703378230282E-4</v>
      </c>
    </row>
    <row r="33" spans="1:29" x14ac:dyDescent="0.2">
      <c r="A33" s="7"/>
      <c r="B33" s="7"/>
      <c r="D33" s="7">
        <v>194283.15469485265</v>
      </c>
      <c r="E33">
        <v>7380.0446189637396</v>
      </c>
      <c r="F33" s="2">
        <f t="shared" si="9"/>
        <v>5.2884351467643667</v>
      </c>
      <c r="G33" s="2">
        <f>$B$4/EXP(((F33-$B$5)/(SQRT(2)*$B$6))^2)</f>
        <v>6666.0486634316621</v>
      </c>
      <c r="H33" s="2">
        <f>$B$8/EXP(((F33-$B$9)/(SQRT(2)*$B$10))^2)</f>
        <v>3.5337311948836603E-2</v>
      </c>
      <c r="I33" s="2">
        <f>$B$12/EXP(((F33-$B$13)/(SQRT(2)*$B$14))^2)</f>
        <v>8.8992697997302767E-8</v>
      </c>
      <c r="J33" s="2">
        <f t="shared" si="42"/>
        <v>6666.084000832604</v>
      </c>
      <c r="K33" s="2">
        <f>ABS(J33-E33)</f>
        <v>713.96061813113556</v>
      </c>
      <c r="L33" s="4">
        <f t="shared" si="24"/>
        <v>194283.15469485265</v>
      </c>
      <c r="M33" s="4">
        <f t="shared" si="43"/>
        <v>1.7660304451338552E-7</v>
      </c>
      <c r="N33" s="4">
        <f t="shared" si="44"/>
        <v>7.3851539899116435E-4</v>
      </c>
      <c r="O33" s="4">
        <f t="shared" si="45"/>
        <v>4.4652792746316679E-7</v>
      </c>
      <c r="P33" s="4">
        <f t="shared" si="46"/>
        <v>362.78150845285643</v>
      </c>
      <c r="Q33" s="4">
        <f t="shared" si="47"/>
        <v>70482335.927178293</v>
      </c>
      <c r="R33" s="5">
        <f t="shared" si="30"/>
        <v>194283.15469485265</v>
      </c>
      <c r="S33" s="5">
        <f t="shared" si="48"/>
        <v>9.3618831637378082E-13</v>
      </c>
      <c r="T33" s="5">
        <f t="shared" si="49"/>
        <v>3.9149352713749267E-9</v>
      </c>
      <c r="U33" s="5">
        <f t="shared" si="50"/>
        <v>6.3053211295692268E-12</v>
      </c>
      <c r="V33" s="5">
        <f t="shared" si="51"/>
        <v>5.122756651885968E-3</v>
      </c>
      <c r="W33" s="5">
        <f t="shared" si="52"/>
        <v>995.2653230624469</v>
      </c>
      <c r="X33" s="6">
        <f t="shared" si="36"/>
        <v>194283.15469485265</v>
      </c>
      <c r="Y33" s="6">
        <f t="shared" si="53"/>
        <v>2.3576757685553991E-18</v>
      </c>
      <c r="Z33" s="6">
        <f t="shared" si="54"/>
        <v>9.8592856408798711E-15</v>
      </c>
      <c r="AA33" s="6">
        <f t="shared" si="55"/>
        <v>9.1228797481543302E-18</v>
      </c>
      <c r="AB33" s="6">
        <f t="shared" si="56"/>
        <v>7.4118814813491062E-9</v>
      </c>
      <c r="AC33" s="6">
        <f t="shared" si="57"/>
        <v>1.4400037164208621E-3</v>
      </c>
    </row>
    <row r="34" spans="1:29" x14ac:dyDescent="0.2">
      <c r="A34" s="6" t="s">
        <v>42</v>
      </c>
      <c r="B34" s="6">
        <f>SUM(AB:AB)</f>
        <v>16820.44833934047</v>
      </c>
      <c r="D34" s="7">
        <v>190189.48567482937</v>
      </c>
      <c r="E34">
        <v>8174.05466571743</v>
      </c>
      <c r="F34" s="2">
        <f t="shared" si="9"/>
        <v>5.2791865039808856</v>
      </c>
      <c r="G34" s="2">
        <f>$B$4/EXP(((F34-$B$5)/(SQRT(2)*$B$6))^2)</f>
        <v>7553.9285873551034</v>
      </c>
      <c r="H34" s="2">
        <f>$B$8/EXP(((F34-$B$9)/(SQRT(2)*$B$10))^2)</f>
        <v>4.9917127286210533E-2</v>
      </c>
      <c r="I34" s="2">
        <f>$B$12/EXP(((F34-$B$13)/(SQRT(2)*$B$14))^2)</f>
        <v>1.3794848429380555E-7</v>
      </c>
      <c r="J34" s="2">
        <f t="shared" si="42"/>
        <v>7553.9785046203378</v>
      </c>
      <c r="K34" s="2">
        <f>ABS(J34-E34)</f>
        <v>620.07616109709215</v>
      </c>
      <c r="L34" s="4">
        <f t="shared" si="24"/>
        <v>190189.48567482972</v>
      </c>
      <c r="M34" s="4">
        <f t="shared" si="43"/>
        <v>2.0883335557047409E-7</v>
      </c>
      <c r="N34" s="4">
        <f t="shared" si="44"/>
        <v>8.5489463804628381E-4</v>
      </c>
      <c r="O34" s="4">
        <f t="shared" si="45"/>
        <v>5.2801992006992015E-7</v>
      </c>
      <c r="P34" s="4">
        <f t="shared" si="46"/>
        <v>411.10195049764752</v>
      </c>
      <c r="Q34" s="4">
        <f t="shared" si="47"/>
        <v>78187268.525066882</v>
      </c>
      <c r="R34" s="5">
        <f t="shared" si="30"/>
        <v>190189.48567482972</v>
      </c>
      <c r="S34" s="5">
        <f t="shared" si="48"/>
        <v>1.379992022835333E-12</v>
      </c>
      <c r="T34" s="5">
        <f t="shared" si="49"/>
        <v>5.6492305917597853E-9</v>
      </c>
      <c r="U34" s="5">
        <f t="shared" si="50"/>
        <v>9.2943830936964407E-12</v>
      </c>
      <c r="V34" s="5">
        <f t="shared" si="51"/>
        <v>7.2363539201039974E-3</v>
      </c>
      <c r="W34" s="5">
        <f t="shared" si="52"/>
        <v>1376.2784302256171</v>
      </c>
      <c r="X34" s="6">
        <f t="shared" si="36"/>
        <v>190189.48567482972</v>
      </c>
      <c r="Y34" s="6">
        <f t="shared" si="53"/>
        <v>3.8136771532576846E-18</v>
      </c>
      <c r="Z34" s="6">
        <f t="shared" si="54"/>
        <v>1.5611932014660243E-14</v>
      </c>
      <c r="AA34" s="6">
        <f t="shared" si="55"/>
        <v>1.4756786548631771E-17</v>
      </c>
      <c r="AB34" s="6">
        <f t="shared" si="56"/>
        <v>1.1489232702464407E-8</v>
      </c>
      <c r="AC34" s="6">
        <f t="shared" si="57"/>
        <v>2.1851312584801395E-3</v>
      </c>
    </row>
    <row r="35" spans="1:29" x14ac:dyDescent="0.2">
      <c r="A35" s="6" t="s">
        <v>43</v>
      </c>
      <c r="B35" s="6">
        <f>SUM(AC:AC)/B34</f>
        <v>18810.918658563052</v>
      </c>
      <c r="D35" s="7">
        <v>186182.07285168153</v>
      </c>
      <c r="E35">
        <v>9043.5171780526107</v>
      </c>
      <c r="F35" s="2">
        <f t="shared" si="9"/>
        <v>5.2699378611973495</v>
      </c>
      <c r="G35" s="2">
        <f>$B$4/EXP(((F35-$B$5)/(SQRT(2)*$B$6))^2)</f>
        <v>8524.2506941195188</v>
      </c>
      <c r="H35" s="2">
        <f>$B$8/EXP(((F35-$B$9)/(SQRT(2)*$B$10))^2)</f>
        <v>7.0166939079144314E-2</v>
      </c>
      <c r="I35" s="2">
        <f>$B$12/EXP(((F35-$B$13)/(SQRT(2)*$B$14))^2)</f>
        <v>2.1300005426286998E-7</v>
      </c>
      <c r="J35" s="2">
        <f t="shared" si="42"/>
        <v>8524.3208612715971</v>
      </c>
      <c r="K35" s="2">
        <f>ABS(J35-E35)</f>
        <v>519.19631678101359</v>
      </c>
      <c r="L35" s="4">
        <f t="shared" si="24"/>
        <v>186182.07285168185</v>
      </c>
      <c r="M35" s="4">
        <f t="shared" si="43"/>
        <v>2.4591243560017552E-7</v>
      </c>
      <c r="N35" s="4">
        <f t="shared" si="44"/>
        <v>9.8547264779566763E-4</v>
      </c>
      <c r="O35" s="4">
        <f t="shared" si="45"/>
        <v>6.21771671652258E-7</v>
      </c>
      <c r="P35" s="4">
        <f t="shared" si="46"/>
        <v>463.90908338355456</v>
      </c>
      <c r="Q35" s="4">
        <f t="shared" si="47"/>
        <v>86371554.759073898</v>
      </c>
      <c r="R35" s="5">
        <f t="shared" si="30"/>
        <v>186182.07285168185</v>
      </c>
      <c r="S35" s="5">
        <f t="shared" si="48"/>
        <v>2.0242157940597495E-12</v>
      </c>
      <c r="T35" s="5">
        <f t="shared" si="49"/>
        <v>8.1118683299334838E-9</v>
      </c>
      <c r="U35" s="5">
        <f t="shared" si="50"/>
        <v>1.3633294064734755E-11</v>
      </c>
      <c r="V35" s="5">
        <f t="shared" si="51"/>
        <v>1.0171915578371278E-2</v>
      </c>
      <c r="W35" s="5">
        <f t="shared" si="52"/>
        <v>1893.8283272534788</v>
      </c>
      <c r="X35" s="6">
        <f t="shared" si="36"/>
        <v>186182.07285168185</v>
      </c>
      <c r="Y35" s="6">
        <f t="shared" si="53"/>
        <v>6.1447467943294963E-18</v>
      </c>
      <c r="Z35" s="6">
        <f t="shared" si="54"/>
        <v>2.462453709859278E-14</v>
      </c>
      <c r="AA35" s="6">
        <f t="shared" si="55"/>
        <v>2.3776715541286097E-17</v>
      </c>
      <c r="AB35" s="6">
        <f t="shared" si="56"/>
        <v>1.7740007812383087E-8</v>
      </c>
      <c r="AC35" s="6">
        <f t="shared" si="57"/>
        <v>3.302871426914513E-3</v>
      </c>
    </row>
    <row r="36" spans="1:29" x14ac:dyDescent="0.2">
      <c r="A36" s="6" t="s">
        <v>44</v>
      </c>
      <c r="B36" s="6">
        <f>B35/B34</f>
        <v>1.118336341521122</v>
      </c>
      <c r="D36" s="7">
        <v>182259.09875277834</v>
      </c>
      <c r="E36">
        <v>9996.1198220435308</v>
      </c>
      <c r="F36" s="2">
        <f t="shared" si="9"/>
        <v>5.2606892184138134</v>
      </c>
      <c r="G36" s="2">
        <f>$B$4/EXP(((F36-$B$5)/(SQRT(2)*$B$6))^2)</f>
        <v>9578.9630097197005</v>
      </c>
      <c r="H36" s="2">
        <f>$B$8/EXP(((F36-$B$9)/(SQRT(2)*$B$10))^2)</f>
        <v>9.8148203181391905E-2</v>
      </c>
      <c r="I36" s="2">
        <f>$B$12/EXP(((F36-$B$13)/(SQRT(2)*$B$14))^2)</f>
        <v>3.2759911255678806E-7</v>
      </c>
      <c r="J36" s="2">
        <f t="shared" si="42"/>
        <v>9579.0611582504825</v>
      </c>
      <c r="K36" s="2">
        <f>ABS(J36-E36)</f>
        <v>417.05866379304825</v>
      </c>
      <c r="L36" s="4">
        <f t="shared" si="24"/>
        <v>182259.09875277866</v>
      </c>
      <c r="M36" s="4">
        <f t="shared" si="43"/>
        <v>2.8836334810849316E-7</v>
      </c>
      <c r="N36" s="4">
        <f t="shared" si="44"/>
        <v>1.1312419457026215E-3</v>
      </c>
      <c r="O36" s="4">
        <f t="shared" si="45"/>
        <v>7.2910571016495522E-7</v>
      </c>
      <c r="P36" s="4">
        <f t="shared" si="46"/>
        <v>521.30892310212766</v>
      </c>
      <c r="Q36" s="4">
        <f t="shared" si="47"/>
        <v>95013294.496375382</v>
      </c>
      <c r="R36" s="5">
        <f t="shared" si="30"/>
        <v>182259.09875277866</v>
      </c>
      <c r="S36" s="5">
        <f t="shared" si="48"/>
        <v>2.9546355332514237E-12</v>
      </c>
      <c r="T36" s="5">
        <f t="shared" si="49"/>
        <v>1.1590958668644337E-8</v>
      </c>
      <c r="U36" s="5">
        <f t="shared" si="50"/>
        <v>1.9899763255054437E-11</v>
      </c>
      <c r="V36" s="5">
        <f t="shared" si="51"/>
        <v>1.4228285429464936E-2</v>
      </c>
      <c r="W36" s="5">
        <f t="shared" si="52"/>
        <v>2593.2344791715714</v>
      </c>
      <c r="X36" s="6">
        <f t="shared" si="36"/>
        <v>182259.09875277866</v>
      </c>
      <c r="Y36" s="6">
        <f t="shared" si="53"/>
        <v>9.8619836863751311E-18</v>
      </c>
      <c r="Z36" s="6">
        <f t="shared" si="54"/>
        <v>3.8688306565455395E-14</v>
      </c>
      <c r="AA36" s="6">
        <f t="shared" si="55"/>
        <v>3.8160332497367321E-17</v>
      </c>
      <c r="AB36" s="6">
        <f t="shared" si="56"/>
        <v>2.7284550871122589E-8</v>
      </c>
      <c r="AC36" s="6">
        <f t="shared" si="57"/>
        <v>4.9728576516451448E-3</v>
      </c>
    </row>
    <row r="37" spans="1:29" x14ac:dyDescent="0.2">
      <c r="D37" s="7">
        <v>178418.78420078574</v>
      </c>
      <c r="E37">
        <v>11031.221692703601</v>
      </c>
      <c r="F37" s="2">
        <f t="shared" si="9"/>
        <v>5.2514405756303306</v>
      </c>
      <c r="G37" s="2">
        <f>$B$4/EXP(((F37-$B$5)/(SQRT(2)*$B$6))^2)</f>
        <v>10719.134553506809</v>
      </c>
      <c r="H37" s="2">
        <f>$B$8/EXP(((F37-$B$9)/(SQRT(2)*$B$10))^2)</f>
        <v>0.13661520846481945</v>
      </c>
      <c r="I37" s="2">
        <f>$B$12/EXP(((F37-$B$13)/(SQRT(2)*$B$14))^2)</f>
        <v>5.0188699310022904E-7</v>
      </c>
      <c r="J37" s="2">
        <f t="shared" si="42"/>
        <v>10719.27116921716</v>
      </c>
      <c r="K37" s="2">
        <f>ABS(J37-E37)</f>
        <v>311.95052348644094</v>
      </c>
      <c r="L37" s="4">
        <f t="shared" si="24"/>
        <v>178418.78420078574</v>
      </c>
      <c r="M37" s="4">
        <f t="shared" si="43"/>
        <v>3.3672748857443113E-7</v>
      </c>
      <c r="N37" s="4">
        <f t="shared" si="44"/>
        <v>1.2931394744284189E-3</v>
      </c>
      <c r="O37" s="4">
        <f t="shared" si="45"/>
        <v>8.5139091462050985E-7</v>
      </c>
      <c r="P37" s="4">
        <f t="shared" si="46"/>
        <v>583.35964811356746</v>
      </c>
      <c r="Q37" s="4">
        <f t="shared" si="47"/>
        <v>104082319.16822089</v>
      </c>
      <c r="R37" s="5">
        <f t="shared" si="30"/>
        <v>178418.78420078574</v>
      </c>
      <c r="S37" s="5">
        <f t="shared" si="48"/>
        <v>4.2915867710962952E-12</v>
      </c>
      <c r="T37" s="5">
        <f t="shared" si="49"/>
        <v>1.6481043128181427E-8</v>
      </c>
      <c r="U37" s="5">
        <f t="shared" si="50"/>
        <v>2.8904262394543048E-11</v>
      </c>
      <c r="V37" s="5">
        <f t="shared" si="51"/>
        <v>1.9804745446430513E-2</v>
      </c>
      <c r="W37" s="5">
        <f t="shared" si="52"/>
        <v>3533.5386039581795</v>
      </c>
      <c r="X37" s="6">
        <f t="shared" si="36"/>
        <v>178418.78420078574</v>
      </c>
      <c r="Y37" s="6">
        <f t="shared" si="53"/>
        <v>1.5766118606984384E-17</v>
      </c>
      <c r="Z37" s="6">
        <f t="shared" si="54"/>
        <v>6.0546854714848539E-14</v>
      </c>
      <c r="AA37" s="6">
        <f t="shared" si="55"/>
        <v>6.1006015358416457E-17</v>
      </c>
      <c r="AB37" s="6">
        <f t="shared" si="56"/>
        <v>4.1800361081089928E-8</v>
      </c>
      <c r="AC37" s="6">
        <f t="shared" si="57"/>
        <v>7.457969603241907E-3</v>
      </c>
    </row>
    <row r="38" spans="1:29" x14ac:dyDescent="0.2">
      <c r="D38" s="7">
        <v>174659.38750669581</v>
      </c>
      <c r="E38">
        <v>12148.959591290601</v>
      </c>
      <c r="F38" s="2">
        <f t="shared" si="9"/>
        <v>5.2421919328467954</v>
      </c>
      <c r="G38" s="2">
        <f>$B$4/EXP(((F38-$B$5)/(SQRT(2)*$B$6))^2)</f>
        <v>11944.827782299926</v>
      </c>
      <c r="H38" s="2">
        <f>$B$8/EXP(((F38-$B$9)/(SQRT(2)*$B$10))^2)</f>
        <v>0.18922678868443676</v>
      </c>
      <c r="I38" s="2">
        <f>$B$12/EXP(((F38-$B$13)/(SQRT(2)*$B$14))^2)</f>
        <v>7.6589526783168146E-7</v>
      </c>
      <c r="J38" s="2">
        <f t="shared" si="42"/>
        <v>11945.017009854506</v>
      </c>
      <c r="K38" s="2">
        <f>ABS(J38-E38)</f>
        <v>203.94258143609477</v>
      </c>
      <c r="L38" s="4">
        <f t="shared" si="24"/>
        <v>174659.38750669613</v>
      </c>
      <c r="M38" s="4">
        <f t="shared" si="43"/>
        <v>3.9155793267842602E-7</v>
      </c>
      <c r="N38" s="4">
        <f t="shared" si="44"/>
        <v>1.4720215976558354E-3</v>
      </c>
      <c r="O38" s="4">
        <f t="shared" si="45"/>
        <v>9.9002569656950481E-7</v>
      </c>
      <c r="P38" s="4">
        <f t="shared" si="46"/>
        <v>650.06465746988044</v>
      </c>
      <c r="Q38" s="4">
        <f t="shared" si="47"/>
        <v>113539894.91343954</v>
      </c>
      <c r="R38" s="5">
        <f t="shared" si="30"/>
        <v>174659.38750669613</v>
      </c>
      <c r="S38" s="5">
        <f t="shared" si="48"/>
        <v>6.2029567554291767E-12</v>
      </c>
      <c r="T38" s="5">
        <f t="shared" si="49"/>
        <v>2.3319375119941237E-8</v>
      </c>
      <c r="U38" s="5">
        <f t="shared" si="50"/>
        <v>4.1777528742621181E-11</v>
      </c>
      <c r="V38" s="5">
        <f t="shared" si="51"/>
        <v>2.7431707082063089E-2</v>
      </c>
      <c r="W38" s="5">
        <f t="shared" si="52"/>
        <v>4791.2051572162372</v>
      </c>
      <c r="X38" s="6">
        <f t="shared" si="36"/>
        <v>174659.38750669613</v>
      </c>
      <c r="Y38" s="6">
        <f t="shared" si="53"/>
        <v>2.5106462243411233E-17</v>
      </c>
      <c r="Z38" s="6">
        <f t="shared" si="54"/>
        <v>9.4385151158165713E-14</v>
      </c>
      <c r="AA38" s="6">
        <f t="shared" si="55"/>
        <v>9.7147894126492885E-17</v>
      </c>
      <c r="AB38" s="6">
        <f t="shared" si="56"/>
        <v>6.3788659969216467E-8</v>
      </c>
      <c r="AC38" s="6">
        <f t="shared" si="57"/>
        <v>1.1141288280096254E-2</v>
      </c>
    </row>
    <row r="39" spans="1:29" x14ac:dyDescent="0.2">
      <c r="D39" s="7">
        <v>170979.20368005554</v>
      </c>
      <c r="E39">
        <v>13360.10056024</v>
      </c>
      <c r="F39" s="2">
        <f t="shared" si="9"/>
        <v>5.2329432900632584</v>
      </c>
      <c r="G39" s="2">
        <f>$B$4/EXP(((F39-$B$5)/(SQRT(2)*$B$6))^2)</f>
        <v>13254.977852256832</v>
      </c>
      <c r="H39" s="2">
        <f>$B$8/EXP(((F39-$B$9)/(SQRT(2)*$B$10))^2)</f>
        <v>0.26081529925005065</v>
      </c>
      <c r="I39" s="2">
        <f>$B$12/EXP(((F39-$B$13)/(SQRT(2)*$B$14))^2)</f>
        <v>1.1642146319602868E-6</v>
      </c>
      <c r="J39" s="2">
        <f t="shared" si="42"/>
        <v>13255.238668720298</v>
      </c>
      <c r="K39" s="2">
        <f>ABS(J39-E39)</f>
        <v>104.86189151970211</v>
      </c>
      <c r="L39" s="4">
        <f t="shared" si="24"/>
        <v>170979.20368005583</v>
      </c>
      <c r="M39" s="4">
        <f t="shared" si="43"/>
        <v>4.5341139060827156E-7</v>
      </c>
      <c r="N39" s="4">
        <f t="shared" si="44"/>
        <v>1.6686372665310515E-3</v>
      </c>
      <c r="O39" s="4">
        <f t="shared" si="45"/>
        <v>1.1464176571494977E-6</v>
      </c>
      <c r="P39" s="4">
        <f t="shared" si="46"/>
        <v>721.36599994088635</v>
      </c>
      <c r="Q39" s="4">
        <f t="shared" si="47"/>
        <v>123338584.23175995</v>
      </c>
      <c r="R39" s="5">
        <f t="shared" si="30"/>
        <v>170979.20368005583</v>
      </c>
      <c r="S39" s="5">
        <f t="shared" si="48"/>
        <v>8.9216767348082159E-12</v>
      </c>
      <c r="T39" s="5">
        <f t="shared" si="49"/>
        <v>3.2833410425954293E-8</v>
      </c>
      <c r="U39" s="5">
        <f t="shared" si="50"/>
        <v>6.0088377352396424E-11</v>
      </c>
      <c r="V39" s="5">
        <f t="shared" si="51"/>
        <v>3.7809704119014888E-2</v>
      </c>
      <c r="W39" s="5">
        <f t="shared" si="52"/>
        <v>6464.6731016476924</v>
      </c>
      <c r="X39" s="6">
        <f t="shared" si="36"/>
        <v>170979.20368005583</v>
      </c>
      <c r="Y39" s="6">
        <f t="shared" si="53"/>
        <v>3.9824146153041992E-17</v>
      </c>
      <c r="Z39" s="6">
        <f t="shared" si="54"/>
        <v>1.4656017858218492E-13</v>
      </c>
      <c r="AA39" s="6">
        <f t="shared" si="55"/>
        <v>1.540970566320634E-16</v>
      </c>
      <c r="AB39" s="6">
        <f t="shared" si="56"/>
        <v>9.6963246031755806E-8</v>
      </c>
      <c r="AC39" s="6">
        <f t="shared" si="57"/>
        <v>1.6578698592742941E-2</v>
      </c>
    </row>
    <row r="40" spans="1:29" x14ac:dyDescent="0.2">
      <c r="D40" s="7">
        <v>167376.56365564052</v>
      </c>
      <c r="E40">
        <v>14649.489654856199</v>
      </c>
      <c r="F40" s="2">
        <f t="shared" si="9"/>
        <v>5.2236946472797765</v>
      </c>
      <c r="G40" s="2">
        <f>$B$4/EXP(((F40-$B$5)/(SQRT(2)*$B$6))^2)</f>
        <v>14647.282708426814</v>
      </c>
      <c r="H40" s="2">
        <f>$B$8/EXP(((F40-$B$9)/(SQRT(2)*$B$10))^2)</f>
        <v>0.35772589706724894</v>
      </c>
      <c r="I40" s="2">
        <f>$B$12/EXP(((F40-$B$13)/(SQRT(2)*$B$14))^2)</f>
        <v>1.7627752400533305E-6</v>
      </c>
      <c r="J40" s="2">
        <f t="shared" si="42"/>
        <v>14647.640436086656</v>
      </c>
      <c r="K40" s="2">
        <f>ABS(J40-E40)</f>
        <v>1.8492187695428584</v>
      </c>
      <c r="L40" s="4">
        <f t="shared" si="24"/>
        <v>167376.56365564052</v>
      </c>
      <c r="M40" s="4">
        <f t="shared" si="43"/>
        <v>5.2283875211769021E-7</v>
      </c>
      <c r="N40" s="4">
        <f t="shared" si="44"/>
        <v>1.8835998146945429E-3</v>
      </c>
      <c r="O40" s="4">
        <f t="shared" si="45"/>
        <v>1.321959680954682E-6</v>
      </c>
      <c r="P40" s="4">
        <f t="shared" si="46"/>
        <v>797.13839246580005</v>
      </c>
      <c r="Q40" s="4">
        <f t="shared" si="47"/>
        <v>133422284.88890694</v>
      </c>
      <c r="R40" s="5">
        <f t="shared" si="30"/>
        <v>167376.56365564052</v>
      </c>
      <c r="S40" s="5">
        <f t="shared" si="48"/>
        <v>1.2769123484946372E-11</v>
      </c>
      <c r="T40" s="5">
        <f t="shared" si="49"/>
        <v>4.6002555343569241E-8</v>
      </c>
      <c r="U40" s="5">
        <f t="shared" si="50"/>
        <v>8.6001312671333706E-11</v>
      </c>
      <c r="V40" s="5">
        <f t="shared" si="51"/>
        <v>5.1858577171784194E-2</v>
      </c>
      <c r="W40" s="5">
        <f t="shared" si="52"/>
        <v>8679.9104430840835</v>
      </c>
      <c r="X40" s="6">
        <f t="shared" si="36"/>
        <v>167376.56365564052</v>
      </c>
      <c r="Y40" s="6">
        <f t="shared" si="53"/>
        <v>6.2922743086211272E-17</v>
      </c>
      <c r="Z40" s="6">
        <f t="shared" si="54"/>
        <v>2.2668799268838613E-13</v>
      </c>
      <c r="AA40" s="6">
        <f t="shared" si="55"/>
        <v>2.434756408219947E-16</v>
      </c>
      <c r="AB40" s="6">
        <f t="shared" si="56"/>
        <v>1.4681520452217086E-7</v>
      </c>
      <c r="AC40" s="6">
        <f t="shared" si="57"/>
        <v>2.4573424425321014E-2</v>
      </c>
    </row>
    <row r="41" spans="1:29" x14ac:dyDescent="0.2">
      <c r="D41" s="7">
        <v>163849.83353642205</v>
      </c>
      <c r="E41">
        <v>16033.925660753301</v>
      </c>
      <c r="F41" s="2">
        <f t="shared" si="9"/>
        <v>5.2144460044962395</v>
      </c>
      <c r="G41" s="2">
        <f>$B$4/EXP(((F41-$B$5)/(SQRT(2)*$B$6))^2)</f>
        <v>16118.108144214299</v>
      </c>
      <c r="H41" s="2">
        <f>$B$8/EXP(((F41-$B$9)/(SQRT(2)*$B$10))^2)</f>
        <v>0.4882413679397537</v>
      </c>
      <c r="I41" s="2">
        <f>$B$12/EXP(((F41-$B$13)/(SQRT(2)*$B$14))^2)</f>
        <v>2.6586492883761613E-6</v>
      </c>
      <c r="J41" s="2">
        <f t="shared" si="42"/>
        <v>16118.596388240889</v>
      </c>
      <c r="K41" s="2">
        <f>ABS(J41-E41)</f>
        <v>84.67072748758801</v>
      </c>
      <c r="L41" s="4">
        <f t="shared" si="24"/>
        <v>163849.83353642205</v>
      </c>
      <c r="M41" s="4">
        <f t="shared" si="43"/>
        <v>6.0037424893324637E-7</v>
      </c>
      <c r="N41" s="4">
        <f t="shared" si="44"/>
        <v>2.1173579465160459E-3</v>
      </c>
      <c r="O41" s="4">
        <f t="shared" si="45"/>
        <v>1.5180025339715967E-6</v>
      </c>
      <c r="P41" s="4">
        <f t="shared" si="46"/>
        <v>877.18405328204608</v>
      </c>
      <c r="Q41" s="4">
        <f t="shared" si="47"/>
        <v>143726461.11106724</v>
      </c>
      <c r="R41" s="5">
        <f t="shared" si="30"/>
        <v>163849.83353642205</v>
      </c>
      <c r="S41" s="5">
        <f t="shared" si="48"/>
        <v>1.8186225204115565E-11</v>
      </c>
      <c r="T41" s="5">
        <f t="shared" si="49"/>
        <v>6.4137908182244392E-8</v>
      </c>
      <c r="U41" s="5">
        <f t="shared" si="50"/>
        <v>1.2248602983080957E-10</v>
      </c>
      <c r="V41" s="5">
        <f t="shared" si="51"/>
        <v>7.0779059792679844E-2</v>
      </c>
      <c r="W41" s="5">
        <f t="shared" si="52"/>
        <v>11597.137164895055</v>
      </c>
      <c r="X41" s="6">
        <f t="shared" si="36"/>
        <v>163849.83353642205</v>
      </c>
      <c r="Y41" s="6">
        <f t="shared" si="53"/>
        <v>9.903051619980034E-17</v>
      </c>
      <c r="Z41" s="6">
        <f t="shared" si="54"/>
        <v>3.4925390420358827E-13</v>
      </c>
      <c r="AA41" s="6">
        <f t="shared" si="55"/>
        <v>3.8319242312185612E-16</v>
      </c>
      <c r="AB41" s="6">
        <f t="shared" si="56"/>
        <v>2.2142932925254779E-7</v>
      </c>
      <c r="AC41" s="6">
        <f t="shared" si="57"/>
        <v>3.6281158738111545E-2</v>
      </c>
    </row>
    <row r="42" spans="1:29" x14ac:dyDescent="0.2">
      <c r="D42" s="7">
        <v>160397.4138526803</v>
      </c>
      <c r="E42">
        <v>17495.208014978001</v>
      </c>
      <c r="F42" s="2">
        <f t="shared" si="9"/>
        <v>5.2051973617127034</v>
      </c>
      <c r="G42" s="2">
        <f>$B$4/EXP(((F42-$B$5)/(SQRT(2)*$B$6))^2)</f>
        <v>17662.41197463718</v>
      </c>
      <c r="H42" s="2">
        <f>$B$8/EXP(((F42-$B$9)/(SQRT(2)*$B$10))^2)</f>
        <v>0.66311009596097525</v>
      </c>
      <c r="I42" s="2">
        <f>$B$12/EXP(((F42-$B$13)/(SQRT(2)*$B$14))^2)</f>
        <v>3.9941593130344818E-6</v>
      </c>
      <c r="J42" s="2">
        <f t="shared" si="42"/>
        <v>17663.075088727299</v>
      </c>
      <c r="K42" s="2">
        <f>ABS(J42-E42)</f>
        <v>167.86707374929756</v>
      </c>
      <c r="L42" s="4">
        <f t="shared" si="24"/>
        <v>160397.4138526803</v>
      </c>
      <c r="M42" s="4">
        <f t="shared" si="43"/>
        <v>6.8652330887785168E-7</v>
      </c>
      <c r="N42" s="4">
        <f t="shared" si="44"/>
        <v>2.3701665849174157E-3</v>
      </c>
      <c r="O42" s="4">
        <f t="shared" si="45"/>
        <v>1.7358241536155833E-6</v>
      </c>
      <c r="P42" s="4">
        <f t="shared" si="46"/>
        <v>961.22857521648848</v>
      </c>
      <c r="Q42" s="4">
        <f t="shared" si="47"/>
        <v>154178577.58602133</v>
      </c>
      <c r="R42" s="5">
        <f t="shared" si="30"/>
        <v>160397.4138526803</v>
      </c>
      <c r="S42" s="5">
        <f t="shared" si="48"/>
        <v>2.5774539620248553E-11</v>
      </c>
      <c r="T42" s="5">
        <f t="shared" si="49"/>
        <v>8.8984527924327844E-8</v>
      </c>
      <c r="U42" s="5">
        <f t="shared" si="50"/>
        <v>1.7359407977014984E-10</v>
      </c>
      <c r="V42" s="5">
        <f t="shared" si="51"/>
        <v>9.612931679508839E-2</v>
      </c>
      <c r="W42" s="5">
        <f t="shared" si="52"/>
        <v>15418.893809357203</v>
      </c>
      <c r="X42" s="6">
        <f t="shared" si="36"/>
        <v>160397.4138526803</v>
      </c>
      <c r="Y42" s="6">
        <f t="shared" si="53"/>
        <v>1.5524966078853153E-16</v>
      </c>
      <c r="Z42" s="6">
        <f t="shared" si="54"/>
        <v>5.3598698480055676E-13</v>
      </c>
      <c r="AA42" s="6">
        <f t="shared" si="55"/>
        <v>6.0072890649562772E-16</v>
      </c>
      <c r="AB42" s="6">
        <f t="shared" si="56"/>
        <v>3.3265915195349393E-7</v>
      </c>
      <c r="AC42" s="6">
        <f t="shared" si="57"/>
        <v>5.3357667667766229E-2</v>
      </c>
    </row>
    <row r="43" spans="1:29" x14ac:dyDescent="0.2">
      <c r="D43" s="7">
        <v>157017.73883653281</v>
      </c>
      <c r="E43">
        <v>19031.638672402401</v>
      </c>
      <c r="F43" s="2">
        <f t="shared" si="9"/>
        <v>5.1959487189292233</v>
      </c>
      <c r="G43" s="2">
        <f>$B$4/EXP(((F43-$B$5)/(SQRT(2)*$B$6))^2)</f>
        <v>19273.691323780575</v>
      </c>
      <c r="H43" s="2">
        <f>$B$8/EXP(((F43-$B$9)/(SQRT(2)*$B$10))^2)</f>
        <v>0.89619719586312419</v>
      </c>
      <c r="I43" s="2">
        <f>$B$12/EXP(((F43-$B$13)/(SQRT(2)*$B$14))^2)</f>
        <v>5.9770919424959028E-6</v>
      </c>
      <c r="J43" s="2">
        <f t="shared" si="42"/>
        <v>19274.587526953532</v>
      </c>
      <c r="K43" s="2">
        <f>ABS(J43-E43)</f>
        <v>242.94885455113035</v>
      </c>
      <c r="L43" s="4">
        <f t="shared" si="24"/>
        <v>157017.7388365331</v>
      </c>
      <c r="M43" s="4">
        <f t="shared" si="43"/>
        <v>7.8174922872133053E-7</v>
      </c>
      <c r="N43" s="4">
        <f t="shared" si="44"/>
        <v>2.6420583372018247E-3</v>
      </c>
      <c r="O43" s="4">
        <f t="shared" si="45"/>
        <v>1.9765959520047069E-6</v>
      </c>
      <c r="P43" s="4">
        <f t="shared" si="46"/>
        <v>1048.9180569907037</v>
      </c>
      <c r="Q43" s="4">
        <f t="shared" si="47"/>
        <v>164698741.53349006</v>
      </c>
      <c r="R43" s="5">
        <f t="shared" si="30"/>
        <v>157017.7388365331</v>
      </c>
      <c r="S43" s="5">
        <f t="shared" si="48"/>
        <v>3.6350144602751276E-11</v>
      </c>
      <c r="T43" s="5">
        <f t="shared" si="49"/>
        <v>1.2285167554725651E-7</v>
      </c>
      <c r="U43" s="5">
        <f t="shared" si="50"/>
        <v>2.4482182785019365E-10</v>
      </c>
      <c r="V43" s="5">
        <f t="shared" si="51"/>
        <v>0.12991933719032836</v>
      </c>
      <c r="W43" s="5">
        <f t="shared" si="52"/>
        <v>20399.640556766459</v>
      </c>
      <c r="X43" s="6">
        <f t="shared" si="36"/>
        <v>157017.7388365331</v>
      </c>
      <c r="Y43" s="6">
        <f t="shared" si="53"/>
        <v>2.4243342583148281E-16</v>
      </c>
      <c r="Z43" s="6">
        <f t="shared" si="54"/>
        <v>8.1934619236163789E-13</v>
      </c>
      <c r="AA43" s="6">
        <f t="shared" si="55"/>
        <v>9.3808106283794156E-16</v>
      </c>
      <c r="AB43" s="6">
        <f t="shared" si="56"/>
        <v>4.9781047296681124E-7</v>
      </c>
      <c r="AC43" s="6">
        <f t="shared" si="57"/>
        <v>7.8165074834393791E-2</v>
      </c>
    </row>
    <row r="44" spans="1:29" x14ac:dyDescent="0.2">
      <c r="D44" s="7">
        <v>153709.27571175672</v>
      </c>
      <c r="E44">
        <v>20642.802861153399</v>
      </c>
      <c r="F44" s="2">
        <f t="shared" si="9"/>
        <v>5.1867000761456854</v>
      </c>
      <c r="G44" s="2">
        <f>$B$4/EXP(((F44-$B$5)/(SQRT(2)*$B$6))^2)</f>
        <v>20943.956727587447</v>
      </c>
      <c r="H44" s="2">
        <f>$B$8/EXP(((F44-$B$9)/(SQRT(2)*$B$10))^2)</f>
        <v>1.2052812357172349</v>
      </c>
      <c r="I44" s="2">
        <f>$B$12/EXP(((F44-$B$13)/(SQRT(2)*$B$14))^2)</f>
        <v>8.9095282857056682E-6</v>
      </c>
      <c r="J44" s="2">
        <f t="shared" si="42"/>
        <v>20945.162017732691</v>
      </c>
      <c r="K44" s="2">
        <f>ABS(J44-E44)</f>
        <v>302.35915657929218</v>
      </c>
      <c r="L44" s="4">
        <f t="shared" si="24"/>
        <v>153709.27571175699</v>
      </c>
      <c r="M44" s="4">
        <f t="shared" si="43"/>
        <v>8.8645884887227698E-7</v>
      </c>
      <c r="N44" s="4">
        <f t="shared" si="44"/>
        <v>2.9328164131254102E-3</v>
      </c>
      <c r="O44" s="4">
        <f t="shared" si="45"/>
        <v>2.2413465954621231E-6</v>
      </c>
      <c r="P44" s="4">
        <f t="shared" si="46"/>
        <v>1139.8176938442491</v>
      </c>
      <c r="Q44" s="4">
        <f t="shared" si="47"/>
        <v>175200552.16424471</v>
      </c>
      <c r="R44" s="5">
        <f t="shared" si="30"/>
        <v>153709.27571175699</v>
      </c>
      <c r="S44" s="5">
        <f t="shared" si="48"/>
        <v>5.1013866705230211E-11</v>
      </c>
      <c r="T44" s="5">
        <f t="shared" si="49"/>
        <v>1.6877749684649807E-7</v>
      </c>
      <c r="U44" s="5">
        <f t="shared" si="50"/>
        <v>3.4358345005140098E-10</v>
      </c>
      <c r="V44" s="5">
        <f t="shared" si="51"/>
        <v>0.17472643297271637</v>
      </c>
      <c r="W44" s="5">
        <f t="shared" si="52"/>
        <v>26857.073459935087</v>
      </c>
      <c r="X44" s="6">
        <f t="shared" si="36"/>
        <v>153709.27571175699</v>
      </c>
      <c r="Y44" s="6">
        <f t="shared" si="53"/>
        <v>3.770982861962496E-16</v>
      </c>
      <c r="Z44" s="6">
        <f t="shared" si="54"/>
        <v>1.2476157742965611E-12</v>
      </c>
      <c r="AA44" s="6">
        <f t="shared" si="55"/>
        <v>1.4591583643884045E-15</v>
      </c>
      <c r="AB44" s="6">
        <f t="shared" si="56"/>
        <v>7.4204254050579937E-7</v>
      </c>
      <c r="AC44" s="6">
        <f t="shared" si="57"/>
        <v>0.11405882144845851</v>
      </c>
    </row>
    <row r="45" spans="1:29" x14ac:dyDescent="0.2">
      <c r="D45" s="7">
        <v>150470.52399875608</v>
      </c>
      <c r="E45">
        <v>22316.2547495773</v>
      </c>
      <c r="F45" s="2">
        <f t="shared" si="9"/>
        <v>5.1774514333621484</v>
      </c>
      <c r="G45" s="2">
        <f>$B$4/EXP(((F45-$B$5)/(SQRT(2)*$B$6))^2)</f>
        <v>22663.736294606544</v>
      </c>
      <c r="H45" s="2">
        <f>$B$8/EXP(((F45-$B$9)/(SQRT(2)*$B$10))^2)</f>
        <v>1.6130212324360169</v>
      </c>
      <c r="I45" s="2">
        <f>$B$12/EXP(((F45-$B$13)/(SQRT(2)*$B$14))^2)</f>
        <v>1.3228777349435529E-5</v>
      </c>
      <c r="J45" s="2">
        <f t="shared" si="42"/>
        <v>22665.349329067758</v>
      </c>
      <c r="K45" s="2">
        <f>ABS(J45-E45)</f>
        <v>349.09457949045827</v>
      </c>
      <c r="L45" s="4">
        <f t="shared" si="24"/>
        <v>150470.52399875608</v>
      </c>
      <c r="M45" s="4">
        <f t="shared" si="43"/>
        <v>1.0009874708845583E-6</v>
      </c>
      <c r="N45" s="4">
        <f t="shared" si="44"/>
        <v>3.2419498860198092E-3</v>
      </c>
      <c r="O45" s="4">
        <f t="shared" si="45"/>
        <v>2.5309238695304661E-6</v>
      </c>
      <c r="P45" s="4">
        <f t="shared" si="46"/>
        <v>1233.4120039115521</v>
      </c>
      <c r="Q45" s="4">
        <f t="shared" si="47"/>
        <v>185592150.53492704</v>
      </c>
      <c r="R45" s="5">
        <f t="shared" si="30"/>
        <v>150470.52399875608</v>
      </c>
      <c r="S45" s="5">
        <f t="shared" si="48"/>
        <v>7.1242182795934819E-11</v>
      </c>
      <c r="T45" s="5">
        <f t="shared" si="49"/>
        <v>2.3073574156825767E-7</v>
      </c>
      <c r="U45" s="5">
        <f t="shared" si="50"/>
        <v>4.7982316446736376E-10</v>
      </c>
      <c r="V45" s="5">
        <f t="shared" si="51"/>
        <v>0.23383542189227013</v>
      </c>
      <c r="W45" s="5">
        <f t="shared" si="52"/>
        <v>35185.338461600084</v>
      </c>
      <c r="X45" s="6">
        <f t="shared" si="36"/>
        <v>150470.52399875608</v>
      </c>
      <c r="Y45" s="6">
        <f t="shared" si="53"/>
        <v>5.8427437602411829E-16</v>
      </c>
      <c r="Z45" s="6">
        <f t="shared" si="54"/>
        <v>1.8923196362106495E-12</v>
      </c>
      <c r="AA45" s="6">
        <f t="shared" si="55"/>
        <v>2.2608133584296492E-15</v>
      </c>
      <c r="AB45" s="6">
        <f t="shared" si="56"/>
        <v>1.1017772476135529E-6</v>
      </c>
      <c r="AC45" s="6">
        <f t="shared" si="57"/>
        <v>0.16578499977831854</v>
      </c>
    </row>
    <row r="46" spans="1:29" x14ac:dyDescent="0.2">
      <c r="D46" s="7">
        <v>147300.01483398676</v>
      </c>
      <c r="E46">
        <v>24037.125743181499</v>
      </c>
      <c r="F46" s="2">
        <f t="shared" si="9"/>
        <v>5.1682027905786683</v>
      </c>
      <c r="G46" s="2">
        <f>$B$4/EXP(((F46-$B$5)/(SQRT(2)*$B$6))^2)</f>
        <v>24422.112552088678</v>
      </c>
      <c r="H46" s="2">
        <f>$B$8/EXP(((F46-$B$9)/(SQRT(2)*$B$10))^2)</f>
        <v>2.1481205360068976</v>
      </c>
      <c r="I46" s="2">
        <f>$B$12/EXP(((F46-$B$13)/(SQRT(2)*$B$14))^2)</f>
        <v>1.9565228509510342E-5</v>
      </c>
      <c r="J46" s="2">
        <f t="shared" si="42"/>
        <v>24424.260692189913</v>
      </c>
      <c r="K46" s="2">
        <f>ABS(J46-E46)</f>
        <v>387.13494900841397</v>
      </c>
      <c r="L46" s="4">
        <f t="shared" si="24"/>
        <v>147300.01483398702</v>
      </c>
      <c r="M46" s="4">
        <f t="shared" si="43"/>
        <v>1.1255833163120894E-6</v>
      </c>
      <c r="N46" s="4">
        <f t="shared" si="44"/>
        <v>3.5686722200786278E-3</v>
      </c>
      <c r="O46" s="4">
        <f t="shared" si="45"/>
        <v>2.8459553843187612E-6</v>
      </c>
      <c r="P46" s="4">
        <f t="shared" si="46"/>
        <v>1329.1068335279622</v>
      </c>
      <c r="Q46" s="4">
        <f t="shared" si="47"/>
        <v>195777456.29462236</v>
      </c>
      <c r="R46" s="5">
        <f t="shared" si="30"/>
        <v>147300.01483398702</v>
      </c>
      <c r="S46" s="5">
        <f t="shared" si="48"/>
        <v>9.9004073935035542E-11</v>
      </c>
      <c r="T46" s="5">
        <f t="shared" si="49"/>
        <v>3.138933237605035E-7</v>
      </c>
      <c r="U46" s="5">
        <f t="shared" si="50"/>
        <v>6.6680225375380105E-10</v>
      </c>
      <c r="V46" s="5">
        <f t="shared" si="51"/>
        <v>0.31140735267997388</v>
      </c>
      <c r="W46" s="5">
        <f t="shared" si="52"/>
        <v>45870.307669172784</v>
      </c>
      <c r="X46" s="6">
        <f t="shared" si="36"/>
        <v>147300.01483398702</v>
      </c>
      <c r="Y46" s="6">
        <f t="shared" si="53"/>
        <v>9.0173586511683867E-16</v>
      </c>
      <c r="Z46" s="6">
        <f t="shared" si="54"/>
        <v>2.8589618245538912E-12</v>
      </c>
      <c r="AA46" s="6">
        <f t="shared" si="55"/>
        <v>3.4892108456029765E-15</v>
      </c>
      <c r="AB46" s="6">
        <f t="shared" si="56"/>
        <v>1.6295174562692189E-6</v>
      </c>
      <c r="AC46" s="6">
        <f t="shared" si="57"/>
        <v>0.24002794548069672</v>
      </c>
    </row>
    <row r="47" spans="1:29" x14ac:dyDescent="0.2">
      <c r="D47" s="7">
        <v>144196.31030373307</v>
      </c>
      <c r="E47">
        <v>25807.940156424102</v>
      </c>
      <c r="F47" s="2">
        <f t="shared" si="9"/>
        <v>5.1589541477951322</v>
      </c>
      <c r="G47" s="2">
        <f>$B$4/EXP(((F47-$B$5)/(SQRT(2)*$B$6))^2)</f>
        <v>26206.793841527113</v>
      </c>
      <c r="H47" s="2">
        <f>$B$8/EXP(((F47-$B$9)/(SQRT(2)*$B$10))^2)</f>
        <v>2.846715617465593</v>
      </c>
      <c r="I47" s="2">
        <f>$B$12/EXP(((F47-$B$13)/(SQRT(2)*$B$14))^2)</f>
        <v>2.8823742120704348E-5</v>
      </c>
      <c r="J47" s="2">
        <f t="shared" si="42"/>
        <v>26209.640585968322</v>
      </c>
      <c r="K47" s="2">
        <f>ABS(J47-E47)</f>
        <v>401.70042954422024</v>
      </c>
      <c r="L47" s="4">
        <f t="shared" si="24"/>
        <v>144196.31030373333</v>
      </c>
      <c r="M47" s="4">
        <f t="shared" si="43"/>
        <v>1.2603918803037664E-6</v>
      </c>
      <c r="N47" s="4">
        <f t="shared" si="44"/>
        <v>3.9118839887937618E-3</v>
      </c>
      <c r="O47" s="4">
        <f t="shared" si="45"/>
        <v>3.1868090137075043E-6</v>
      </c>
      <c r="P47" s="4">
        <f t="shared" si="46"/>
        <v>1426.2332427449014</v>
      </c>
      <c r="Q47" s="4">
        <f t="shared" si="47"/>
        <v>205657571.23634362</v>
      </c>
      <c r="R47" s="5">
        <f t="shared" si="30"/>
        <v>144196.31030373333</v>
      </c>
      <c r="S47" s="5">
        <f t="shared" si="48"/>
        <v>1.3691019479468223E-10</v>
      </c>
      <c r="T47" s="5">
        <f t="shared" si="49"/>
        <v>4.2492879182216987E-7</v>
      </c>
      <c r="U47" s="5">
        <f t="shared" si="50"/>
        <v>9.2210373596211801E-10</v>
      </c>
      <c r="V47" s="5">
        <f t="shared" si="51"/>
        <v>0.41268083397267163</v>
      </c>
      <c r="W47" s="5">
        <f t="shared" si="52"/>
        <v>59507.053591926815</v>
      </c>
      <c r="X47" s="6">
        <f t="shared" si="36"/>
        <v>144196.31030373333</v>
      </c>
      <c r="Y47" s="6">
        <f t="shared" si="53"/>
        <v>1.3862516242386886E-15</v>
      </c>
      <c r="Z47" s="6">
        <f t="shared" si="54"/>
        <v>4.3025154462211485E-12</v>
      </c>
      <c r="AA47" s="6">
        <f t="shared" si="55"/>
        <v>5.3640144405276037E-15</v>
      </c>
      <c r="AB47" s="6">
        <f t="shared" si="56"/>
        <v>2.4006257283500754E-6</v>
      </c>
      <c r="AC47" s="6">
        <f t="shared" si="57"/>
        <v>0.34616137244829331</v>
      </c>
    </row>
    <row r="48" spans="1:29" x14ac:dyDescent="0.2">
      <c r="D48" s="7">
        <v>141158.00279208756</v>
      </c>
      <c r="E48">
        <v>27603.743634915201</v>
      </c>
      <c r="F48" s="2">
        <f t="shared" si="9"/>
        <v>5.1497055050115952</v>
      </c>
      <c r="G48" s="2">
        <f>$B$4/EXP(((F48-$B$5)/(SQRT(2)*$B$6))^2)</f>
        <v>28004.221233945838</v>
      </c>
      <c r="H48" s="2">
        <f>$B$8/EXP(((F48-$B$9)/(SQRT(2)*$B$10))^2)</f>
        <v>3.7540183836177961</v>
      </c>
      <c r="I48" s="2">
        <f>$B$12/EXP(((F48-$B$13)/(SQRT(2)*$B$14))^2)</f>
        <v>4.2297629052203277E-5</v>
      </c>
      <c r="J48" s="2">
        <f t="shared" si="42"/>
        <v>28007.975294627086</v>
      </c>
      <c r="K48" s="2">
        <f>ABS(J48-E48)</f>
        <v>404.23165971188428</v>
      </c>
      <c r="L48" s="4">
        <f t="shared" si="24"/>
        <v>141158.00279208782</v>
      </c>
      <c r="M48" s="4">
        <f t="shared" si="43"/>
        <v>1.4054405829722934E-6</v>
      </c>
      <c r="N48" s="4">
        <f t="shared" si="44"/>
        <v>4.2701606804161707E-3</v>
      </c>
      <c r="O48" s="4">
        <f t="shared" si="45"/>
        <v>3.5535540874533275E-6</v>
      </c>
      <c r="P48" s="4">
        <f t="shared" si="46"/>
        <v>1524.0533238274215</v>
      </c>
      <c r="Q48" s="4">
        <f t="shared" si="47"/>
        <v>215132323.3401219</v>
      </c>
      <c r="R48" s="5">
        <f t="shared" si="30"/>
        <v>141158.00279208782</v>
      </c>
      <c r="S48" s="5">
        <f t="shared" si="48"/>
        <v>1.8840194631675885E-10</v>
      </c>
      <c r="T48" s="5">
        <f t="shared" si="49"/>
        <v>5.7242304870284346E-7</v>
      </c>
      <c r="U48" s="5">
        <f t="shared" si="50"/>
        <v>1.2689057876350745E-9</v>
      </c>
      <c r="V48" s="5">
        <f t="shared" si="51"/>
        <v>0.54421011631625749</v>
      </c>
      <c r="W48" s="5">
        <f t="shared" si="52"/>
        <v>76819.613118452718</v>
      </c>
      <c r="X48" s="6">
        <f t="shared" si="36"/>
        <v>141158.00279208782</v>
      </c>
      <c r="Y48" s="6">
        <f t="shared" si="53"/>
        <v>2.1227801314972771E-15</v>
      </c>
      <c r="Z48" s="6">
        <f t="shared" si="54"/>
        <v>6.4496588191000304E-12</v>
      </c>
      <c r="AA48" s="6">
        <f t="shared" si="55"/>
        <v>8.2139656901537376E-15</v>
      </c>
      <c r="AB48" s="6">
        <f t="shared" si="56"/>
        <v>3.5228172707664244E-6</v>
      </c>
      <c r="AC48" s="6">
        <f t="shared" si="57"/>
        <v>0.49727385014286213</v>
      </c>
    </row>
    <row r="49" spans="4:29" x14ac:dyDescent="0.2">
      <c r="D49" s="7">
        <v>138183.71434249979</v>
      </c>
      <c r="E49">
        <v>29406.827356993701</v>
      </c>
      <c r="F49" s="2">
        <f t="shared" si="9"/>
        <v>5.1404568622281124</v>
      </c>
      <c r="G49" s="2">
        <f>$B$4/EXP(((F49-$B$5)/(SQRT(2)*$B$6))^2)</f>
        <v>29799.710934912098</v>
      </c>
      <c r="H49" s="2">
        <f>$B$8/EXP(((F49-$B$9)/(SQRT(2)*$B$10))^2)</f>
        <v>4.9262401585297297</v>
      </c>
      <c r="I49" s="2">
        <f>$B$12/EXP(((F49-$B$13)/(SQRT(2)*$B$14))^2)</f>
        <v>6.1827531331141075E-5</v>
      </c>
      <c r="J49" s="2">
        <f t="shared" si="42"/>
        <v>29804.637236898157</v>
      </c>
      <c r="K49" s="2">
        <f>ABS(J49-E49)</f>
        <v>397.80987990445647</v>
      </c>
      <c r="L49" s="4">
        <f t="shared" si="24"/>
        <v>138183.71434249979</v>
      </c>
      <c r="M49" s="4">
        <f t="shared" si="43"/>
        <v>1.560624163344932E-6</v>
      </c>
      <c r="N49" s="4">
        <f t="shared" si="44"/>
        <v>4.6417464231848114E-3</v>
      </c>
      <c r="O49" s="4">
        <f t="shared" si="45"/>
        <v>3.9459244608579376E-6</v>
      </c>
      <c r="P49" s="4">
        <f t="shared" si="46"/>
        <v>1621.7679513304681</v>
      </c>
      <c r="Q49" s="4">
        <f t="shared" si="47"/>
        <v>224101919.3164705</v>
      </c>
      <c r="R49" s="5">
        <f t="shared" si="30"/>
        <v>138183.71434249979</v>
      </c>
      <c r="S49" s="5">
        <f t="shared" si="48"/>
        <v>2.5798939602580886E-10</v>
      </c>
      <c r="T49" s="5">
        <f t="shared" si="49"/>
        <v>7.6733488071575475E-7</v>
      </c>
      <c r="U49" s="5">
        <f t="shared" si="50"/>
        <v>1.7375841607030481E-9</v>
      </c>
      <c r="V49" s="5">
        <f t="shared" si="51"/>
        <v>0.71414400668860312</v>
      </c>
      <c r="W49" s="5">
        <f t="shared" si="52"/>
        <v>98683.071419666201</v>
      </c>
      <c r="X49" s="6">
        <f t="shared" si="36"/>
        <v>138183.71434249979</v>
      </c>
      <c r="Y49" s="6">
        <f t="shared" si="53"/>
        <v>3.2379354137392484E-15</v>
      </c>
      <c r="Z49" s="6">
        <f t="shared" si="54"/>
        <v>9.6305539015966797E-12</v>
      </c>
      <c r="AA49" s="6">
        <f t="shared" si="55"/>
        <v>1.2528989696464026E-14</v>
      </c>
      <c r="AB49" s="6">
        <f t="shared" si="56"/>
        <v>5.1493925324300681E-6</v>
      </c>
      <c r="AC49" s="6">
        <f t="shared" si="57"/>
        <v>0.71156218673871807</v>
      </c>
    </row>
    <row r="50" spans="4:29" x14ac:dyDescent="0.2">
      <c r="D50" s="7">
        <v>135272.09603278385</v>
      </c>
      <c r="E50">
        <v>31206.6234849475</v>
      </c>
      <c r="F50" s="2">
        <f t="shared" si="9"/>
        <v>5.1312082194445772</v>
      </c>
      <c r="G50" s="2">
        <f>$B$4/EXP(((F50-$B$5)/(SQRT(2)*$B$6))^2)</f>
        <v>31577.631071977448</v>
      </c>
      <c r="H50" s="2">
        <f>$B$8/EXP(((F50-$B$9)/(SQRT(2)*$B$10))^2)</f>
        <v>6.4328235581045528</v>
      </c>
      <c r="I50" s="2">
        <f>$B$12/EXP(((F50-$B$13)/(SQRT(2)*$B$14))^2)</f>
        <v>9.0021865765976174E-5</v>
      </c>
      <c r="J50" s="2">
        <f t="shared" si="42"/>
        <v>31584.063985557419</v>
      </c>
      <c r="K50" s="2">
        <f>ABS(J50-E50)</f>
        <v>377.44050060991867</v>
      </c>
      <c r="L50" s="4">
        <f t="shared" si="24"/>
        <v>135272.09603278412</v>
      </c>
      <c r="M50" s="4">
        <f t="shared" si="43"/>
        <v>1.7256912918844507E-6</v>
      </c>
      <c r="N50" s="4">
        <f t="shared" si="44"/>
        <v>5.024554362367665E-3</v>
      </c>
      <c r="O50" s="4">
        <f t="shared" si="45"/>
        <v>4.3632846655029995E-6</v>
      </c>
      <c r="P50" s="4">
        <f t="shared" si="46"/>
        <v>1718.5264032800355</v>
      </c>
      <c r="Q50" s="4">
        <f t="shared" si="47"/>
        <v>232468668.65937206</v>
      </c>
      <c r="R50" s="5">
        <f t="shared" si="30"/>
        <v>135272.09603278412</v>
      </c>
      <c r="S50" s="5">
        <f t="shared" si="48"/>
        <v>3.5154846071722779E-10</v>
      </c>
      <c r="T50" s="5">
        <f t="shared" si="49"/>
        <v>1.0235749349766423E-6</v>
      </c>
      <c r="U50" s="5">
        <f t="shared" si="50"/>
        <v>2.3677137373533165E-9</v>
      </c>
      <c r="V50" s="5">
        <f t="shared" si="51"/>
        <v>0.93254941746539777</v>
      </c>
      <c r="W50" s="5">
        <f t="shared" si="52"/>
        <v>126147.91435469617</v>
      </c>
      <c r="X50" s="6">
        <f t="shared" si="36"/>
        <v>135272.09603278412</v>
      </c>
      <c r="Y50" s="6">
        <f t="shared" si="53"/>
        <v>4.9196201411510041E-15</v>
      </c>
      <c r="Z50" s="6">
        <f t="shared" si="54"/>
        <v>1.4324056079821279E-11</v>
      </c>
      <c r="AA50" s="6">
        <f t="shared" si="55"/>
        <v>1.9036164154928861E-14</v>
      </c>
      <c r="AB50" s="6">
        <f t="shared" si="56"/>
        <v>7.4975971602455471E-6</v>
      </c>
      <c r="AC50" s="6">
        <f t="shared" si="57"/>
        <v>1.0142156830758651</v>
      </c>
    </row>
    <row r="51" spans="4:29" x14ac:dyDescent="0.2">
      <c r="D51" s="7">
        <v>132421.82736344883</v>
      </c>
      <c r="E51">
        <v>32983.377946827801</v>
      </c>
      <c r="F51" s="2">
        <f t="shared" si="9"/>
        <v>5.1219595766610402</v>
      </c>
      <c r="G51" s="2">
        <f>$B$4/EXP(((F51-$B$5)/(SQRT(2)*$B$6))^2)</f>
        <v>33321.610640045699</v>
      </c>
      <c r="H51" s="2">
        <f>$B$8/EXP(((F51-$B$9)/(SQRT(2)*$B$10))^2)</f>
        <v>8.3590047688683953</v>
      </c>
      <c r="I51" s="2">
        <f>$B$12/EXP(((F51-$B$13)/(SQRT(2)*$B$14))^2)</f>
        <v>1.3056126064751078E-4</v>
      </c>
      <c r="J51" s="2">
        <f t="shared" si="42"/>
        <v>33329.96977537583</v>
      </c>
      <c r="K51" s="2">
        <f>ABS(J51-E51)</f>
        <v>346.5918285480293</v>
      </c>
      <c r="L51" s="4">
        <f t="shared" si="24"/>
        <v>132421.82736344906</v>
      </c>
      <c r="M51" s="4">
        <f t="shared" si="43"/>
        <v>1.9002328956871943E-6</v>
      </c>
      <c r="N51" s="4">
        <f t="shared" si="44"/>
        <v>5.4161742870170379E-3</v>
      </c>
      <c r="O51" s="4">
        <f t="shared" si="45"/>
        <v>4.8046003903642941E-6</v>
      </c>
      <c r="P51" s="4">
        <f t="shared" si="46"/>
        <v>1813.4377323689623</v>
      </c>
      <c r="Q51" s="4">
        <f t="shared" si="47"/>
        <v>240138738.33012727</v>
      </c>
      <c r="R51" s="5">
        <f t="shared" si="30"/>
        <v>132421.82736344906</v>
      </c>
      <c r="S51" s="5">
        <f t="shared" si="48"/>
        <v>4.7668931759020368E-10</v>
      </c>
      <c r="T51" s="5">
        <f t="shared" si="49"/>
        <v>1.3586926269340653E-6</v>
      </c>
      <c r="U51" s="5">
        <f t="shared" si="50"/>
        <v>3.2105498155366904E-9</v>
      </c>
      <c r="V51" s="5">
        <f t="shared" si="51"/>
        <v>1.2117828131598267</v>
      </c>
      <c r="W51" s="5">
        <f t="shared" si="52"/>
        <v>160466.49448624521</v>
      </c>
      <c r="X51" s="6">
        <f t="shared" si="36"/>
        <v>132421.82736344906</v>
      </c>
      <c r="Y51" s="6">
        <f t="shared" si="53"/>
        <v>7.4455225188493366E-15</v>
      </c>
      <c r="Z51" s="6">
        <f t="shared" si="54"/>
        <v>2.1221739562304887E-11</v>
      </c>
      <c r="AA51" s="6">
        <f t="shared" si="55"/>
        <v>2.8809986304120415E-14</v>
      </c>
      <c r="AB51" s="6">
        <f t="shared" si="56"/>
        <v>1.0873977435814106E-5</v>
      </c>
      <c r="AC51" s="6">
        <f t="shared" si="57"/>
        <v>1.4399519627594162</v>
      </c>
    </row>
    <row r="52" spans="4:29" x14ac:dyDescent="0.2">
      <c r="D52" s="7">
        <v>129631.61565876428</v>
      </c>
      <c r="E52">
        <v>34716.007254069998</v>
      </c>
      <c r="F52" s="2">
        <f t="shared" si="9"/>
        <v>5.1127109338775583</v>
      </c>
      <c r="G52" s="2">
        <f>$B$4/EXP(((F52-$B$5)/(SQRT(2)*$B$6))^2)</f>
        <v>35014.777263519674</v>
      </c>
      <c r="H52" s="2">
        <f>$B$8/EXP(((F52-$B$9)/(SQRT(2)*$B$10))^2)</f>
        <v>10.808722836034756</v>
      </c>
      <c r="I52" s="2">
        <f>$B$12/EXP(((F52-$B$13)/(SQRT(2)*$B$14))^2)</f>
        <v>1.8861702099684619E-4</v>
      </c>
      <c r="J52" s="2">
        <f t="shared" si="42"/>
        <v>35025.586174972734</v>
      </c>
      <c r="K52" s="2">
        <f>ABS(J52-E52)</f>
        <v>309.57892090273526</v>
      </c>
      <c r="L52" s="4">
        <f t="shared" si="24"/>
        <v>129631.61565876428</v>
      </c>
      <c r="M52" s="4">
        <f t="shared" si="43"/>
        <v>2.0836726932865868E-6</v>
      </c>
      <c r="N52" s="4">
        <f t="shared" si="44"/>
        <v>5.8138879375403052E-3</v>
      </c>
      <c r="O52" s="4">
        <f t="shared" si="45"/>
        <v>5.2684145497521928E-6</v>
      </c>
      <c r="P52" s="4">
        <f t="shared" si="46"/>
        <v>1905.5837055928557</v>
      </c>
      <c r="Q52" s="4">
        <f t="shared" si="47"/>
        <v>247023894.52901688</v>
      </c>
      <c r="R52" s="5">
        <f t="shared" si="30"/>
        <v>129631.61565876428</v>
      </c>
      <c r="S52" s="5">
        <f t="shared" si="48"/>
        <v>6.4320959271710895E-10</v>
      </c>
      <c r="T52" s="5">
        <f t="shared" si="49"/>
        <v>1.7946909341648109E-6</v>
      </c>
      <c r="U52" s="5">
        <f t="shared" si="50"/>
        <v>4.3320803782404345E-9</v>
      </c>
      <c r="V52" s="5">
        <f t="shared" si="51"/>
        <v>1.5669119622490222</v>
      </c>
      <c r="W52" s="5">
        <f t="shared" si="52"/>
        <v>203121.3292613854</v>
      </c>
      <c r="X52" s="6">
        <f t="shared" si="36"/>
        <v>129631.61565876428</v>
      </c>
      <c r="Y52" s="6">
        <f t="shared" si="53"/>
        <v>1.1224293479931888E-14</v>
      </c>
      <c r="Z52" s="6">
        <f t="shared" si="54"/>
        <v>3.1318155044523077E-11</v>
      </c>
      <c r="AA52" s="6">
        <f t="shared" si="55"/>
        <v>4.343170551316002E-14</v>
      </c>
      <c r="AB52" s="6">
        <f t="shared" si="56"/>
        <v>1.5709232739834036E-5</v>
      </c>
      <c r="AC52" s="6">
        <f t="shared" si="57"/>
        <v>2.036413220824242</v>
      </c>
    </row>
    <row r="53" spans="4:29" x14ac:dyDescent="0.2">
      <c r="D53" s="7">
        <v>126900.19548044547</v>
      </c>
      <c r="E53">
        <v>36393.953844446398</v>
      </c>
      <c r="F53" s="2">
        <f t="shared" si="9"/>
        <v>5.1034622910940222</v>
      </c>
      <c r="G53" s="2">
        <f>$B$4/EXP(((F53-$B$5)/(SQRT(2)*$B$6))^2)</f>
        <v>36640.019360416576</v>
      </c>
      <c r="H53" s="2">
        <f>$B$8/EXP(((F53-$B$9)/(SQRT(2)*$B$10))^2)</f>
        <v>13.907884077948749</v>
      </c>
      <c r="I53" s="2">
        <f>$B$12/EXP(((F53-$B$13)/(SQRT(2)*$B$14))^2)</f>
        <v>2.7142362686903034E-4</v>
      </c>
      <c r="J53" s="2">
        <f t="shared" si="42"/>
        <v>36653.927515918149</v>
      </c>
      <c r="K53" s="2">
        <f>ABS(J53-E53)</f>
        <v>259.973671471751</v>
      </c>
      <c r="L53" s="4">
        <f t="shared" si="24"/>
        <v>126900.19548044547</v>
      </c>
      <c r="M53" s="4">
        <f t="shared" si="43"/>
        <v>2.2752604216059343E-6</v>
      </c>
      <c r="N53" s="4">
        <f t="shared" si="44"/>
        <v>6.2146922265045972E-3</v>
      </c>
      <c r="O53" s="4">
        <f t="shared" si="45"/>
        <v>5.7528301581554235E-6</v>
      </c>
      <c r="P53" s="4">
        <f t="shared" si="46"/>
        <v>1994.0330718302689</v>
      </c>
      <c r="Q53" s="4">
        <f t="shared" si="47"/>
        <v>253043186.6097343</v>
      </c>
      <c r="R53" s="5">
        <f t="shared" si="30"/>
        <v>126900.19548044547</v>
      </c>
      <c r="S53" s="5">
        <f t="shared" si="48"/>
        <v>8.636474200400192E-10</v>
      </c>
      <c r="T53" s="5">
        <f t="shared" si="49"/>
        <v>2.358983990050284E-6</v>
      </c>
      <c r="U53" s="5">
        <f t="shared" si="50"/>
        <v>5.8167510006630888E-9</v>
      </c>
      <c r="V53" s="5">
        <f t="shared" si="51"/>
        <v>2.0161891707303639</v>
      </c>
      <c r="W53" s="5">
        <f t="shared" si="52"/>
        <v>255854.79989124043</v>
      </c>
      <c r="X53" s="6">
        <f t="shared" si="36"/>
        <v>126900.19548044547</v>
      </c>
      <c r="Y53" s="6">
        <f t="shared" si="53"/>
        <v>1.6854779186361775E-14</v>
      </c>
      <c r="Z53" s="6">
        <f t="shared" si="54"/>
        <v>4.6037483970736339E-11</v>
      </c>
      <c r="AA53" s="6">
        <f t="shared" si="55"/>
        <v>6.521851975985981E-14</v>
      </c>
      <c r="AB53" s="6">
        <f t="shared" si="56"/>
        <v>2.2605896875404135E-5</v>
      </c>
      <c r="AC53" s="6">
        <f t="shared" si="57"/>
        <v>2.8686927324995763</v>
      </c>
    </row>
    <row r="54" spans="4:29" x14ac:dyDescent="0.2">
      <c r="D54" s="7">
        <v>124226.32805384224</v>
      </c>
      <c r="E54">
        <v>37993.072449220199</v>
      </c>
      <c r="F54" s="2">
        <f t="shared" si="9"/>
        <v>5.0942136483104852</v>
      </c>
      <c r="G54" s="2">
        <f>$B$4/EXP(((F54-$B$5)/(SQRT(2)*$B$6))^2)</f>
        <v>38180.267307954025</v>
      </c>
      <c r="H54" s="2">
        <f>$B$8/EXP(((F54-$B$9)/(SQRT(2)*$B$10))^2)</f>
        <v>17.807978306928266</v>
      </c>
      <c r="I54" s="2">
        <f>$B$12/EXP(((F54-$B$13)/(SQRT(2)*$B$14))^2)</f>
        <v>3.8905825894166028E-4</v>
      </c>
      <c r="J54" s="2">
        <f t="shared" si="42"/>
        <v>38198.075675319211</v>
      </c>
      <c r="K54" s="2">
        <f>ABS(J54-E54)</f>
        <v>205.00322609901195</v>
      </c>
      <c r="L54" s="4">
        <f t="shared" si="24"/>
        <v>124226.32805384224</v>
      </c>
      <c r="M54" s="4">
        <f t="shared" si="43"/>
        <v>2.4740682047959222E-6</v>
      </c>
      <c r="N54" s="4">
        <f t="shared" si="44"/>
        <v>6.6153303839985508E-3</v>
      </c>
      <c r="O54" s="4">
        <f t="shared" si="45"/>
        <v>6.2555011491113208E-6</v>
      </c>
      <c r="P54" s="4">
        <f t="shared" si="46"/>
        <v>2077.8568634064577</v>
      </c>
      <c r="Q54" s="4">
        <f t="shared" si="47"/>
        <v>258124528.36245829</v>
      </c>
      <c r="R54" s="5">
        <f t="shared" si="30"/>
        <v>124226.32805384224</v>
      </c>
      <c r="S54" s="5">
        <f t="shared" si="48"/>
        <v>1.1539508763912762E-9</v>
      </c>
      <c r="T54" s="5">
        <f t="shared" si="49"/>
        <v>3.085511660282886E-6</v>
      </c>
      <c r="U54" s="5">
        <f t="shared" si="50"/>
        <v>7.7719735614493897E-9</v>
      </c>
      <c r="V54" s="5">
        <f t="shared" si="51"/>
        <v>2.5815755160024767</v>
      </c>
      <c r="W54" s="5">
        <f t="shared" si="52"/>
        <v>320699.64694669074</v>
      </c>
      <c r="X54" s="6">
        <f t="shared" si="36"/>
        <v>124226.32805384224</v>
      </c>
      <c r="Y54" s="6">
        <f t="shared" si="53"/>
        <v>2.521084151918163E-14</v>
      </c>
      <c r="Z54" s="6">
        <f t="shared" si="54"/>
        <v>6.7410447935396099E-11</v>
      </c>
      <c r="AA54" s="6">
        <f t="shared" si="55"/>
        <v>9.7551783242101108E-14</v>
      </c>
      <c r="AB54" s="6">
        <f t="shared" si="56"/>
        <v>3.2403261947435647E-5</v>
      </c>
      <c r="AC54" s="6">
        <f t="shared" si="57"/>
        <v>4.0253382486967233</v>
      </c>
    </row>
    <row r="55" spans="4:29" x14ac:dyDescent="0.2">
      <c r="D55" s="7">
        <v>121608.8007060699</v>
      </c>
      <c r="E55">
        <v>39478.692776372103</v>
      </c>
      <c r="F55" s="2">
        <f t="shared" si="9"/>
        <v>5.0849650055270041</v>
      </c>
      <c r="G55" s="2">
        <f>$B$4/EXP(((F55-$B$5)/(SQRT(2)*$B$6))^2)</f>
        <v>39618.787354414657</v>
      </c>
      <c r="H55" s="2">
        <f>$B$8/EXP(((F55-$B$9)/(SQRT(2)*$B$10))^2)</f>
        <v>22.690028836246555</v>
      </c>
      <c r="I55" s="2">
        <f>$B$12/EXP(((F55-$B$13)/(SQRT(2)*$B$14))^2)</f>
        <v>5.5549716906412745E-4</v>
      </c>
      <c r="J55" s="2">
        <f t="shared" si="42"/>
        <v>39641.477938748074</v>
      </c>
      <c r="K55" s="2">
        <f>ABS(J55-E55)</f>
        <v>162.78516237597069</v>
      </c>
      <c r="L55" s="4">
        <f t="shared" si="24"/>
        <v>121608.80070607012</v>
      </c>
      <c r="M55" s="4">
        <f t="shared" si="43"/>
        <v>2.6789904628706825E-6</v>
      </c>
      <c r="N55" s="4">
        <f t="shared" si="44"/>
        <v>7.0123308009847028E-3</v>
      </c>
      <c r="O55" s="4">
        <f t="shared" si="45"/>
        <v>6.7736321441987778E-6</v>
      </c>
      <c r="P55" s="4">
        <f t="shared" si="46"/>
        <v>2156.1443915442305</v>
      </c>
      <c r="Q55" s="4">
        <f t="shared" si="47"/>
        <v>262206133.60481316</v>
      </c>
      <c r="R55" s="5">
        <f t="shared" si="30"/>
        <v>121608.80070607012</v>
      </c>
      <c r="S55" s="5">
        <f t="shared" si="48"/>
        <v>1.534281458712844E-9</v>
      </c>
      <c r="T55" s="5">
        <f t="shared" si="49"/>
        <v>4.0160236773605705E-6</v>
      </c>
      <c r="U55" s="5">
        <f t="shared" si="50"/>
        <v>1.0333537741423716E-8</v>
      </c>
      <c r="V55" s="5">
        <f t="shared" si="51"/>
        <v>3.2893134690025083</v>
      </c>
      <c r="W55" s="5">
        <f t="shared" si="52"/>
        <v>400009.46611171821</v>
      </c>
      <c r="X55" s="6">
        <f t="shared" si="36"/>
        <v>121608.80070607012</v>
      </c>
      <c r="Y55" s="6">
        <f t="shared" si="53"/>
        <v>3.7562270767195403E-14</v>
      </c>
      <c r="Z55" s="6">
        <f t="shared" si="54"/>
        <v>9.8320270977555227E-11</v>
      </c>
      <c r="AA55" s="6">
        <f t="shared" si="55"/>
        <v>1.4534487050638929E-13</v>
      </c>
      <c r="AB55" s="6">
        <f t="shared" si="56"/>
        <v>4.6265359663865027E-5</v>
      </c>
      <c r="AC55" s="6">
        <f t="shared" si="57"/>
        <v>5.6262749029576176</v>
      </c>
    </row>
    <row r="56" spans="4:29" x14ac:dyDescent="0.2">
      <c r="D56" s="7">
        <v>119046.42631598219</v>
      </c>
      <c r="E56">
        <v>40856.455796329101</v>
      </c>
      <c r="F56" s="2">
        <f t="shared" si="9"/>
        <v>5.0757163627434672</v>
      </c>
      <c r="G56" s="2">
        <f>$B$4/EXP(((F56-$B$5)/(SQRT(2)*$B$6))^2)</f>
        <v>40939.481337364137</v>
      </c>
      <c r="H56" s="2">
        <f>$B$8/EXP(((F56-$B$9)/(SQRT(2)*$B$10))^2)</f>
        <v>28.768840061216942</v>
      </c>
      <c r="I56" s="2">
        <f>$B$12/EXP(((F56-$B$13)/(SQRT(2)*$B$14))^2)</f>
        <v>7.9004036792299176E-4</v>
      </c>
      <c r="J56" s="2">
        <f t="shared" si="42"/>
        <v>40968.250967465719</v>
      </c>
      <c r="K56" s="2">
        <f>ABS(J56-E56)</f>
        <v>111.79517113661859</v>
      </c>
      <c r="L56" s="4">
        <f t="shared" si="24"/>
        <v>119046.42631598219</v>
      </c>
      <c r="M56" s="4">
        <f t="shared" si="43"/>
        <v>2.8887476872871698E-6</v>
      </c>
      <c r="N56" s="4">
        <f t="shared" si="44"/>
        <v>7.4020530933303933E-3</v>
      </c>
      <c r="O56" s="4">
        <f t="shared" si="45"/>
        <v>7.3039879993155419E-6</v>
      </c>
      <c r="P56" s="4">
        <f t="shared" si="46"/>
        <v>2228.0195577211484</v>
      </c>
      <c r="Q56" s="4">
        <f t="shared" si="47"/>
        <v>265237766.10881791</v>
      </c>
      <c r="R56" s="5">
        <f t="shared" si="30"/>
        <v>119046.42631598219</v>
      </c>
      <c r="S56" s="5">
        <f t="shared" si="48"/>
        <v>2.0299700308349252E-9</v>
      </c>
      <c r="T56" s="5">
        <f t="shared" si="49"/>
        <v>5.2015432196574266E-6</v>
      </c>
      <c r="U56" s="5">
        <f t="shared" si="50"/>
        <v>1.3672049419921834E-8</v>
      </c>
      <c r="V56" s="5">
        <f t="shared" si="51"/>
        <v>4.1705426548579334</v>
      </c>
      <c r="W56" s="5">
        <f t="shared" si="52"/>
        <v>496488.1988592057</v>
      </c>
      <c r="X56" s="6">
        <f t="shared" si="36"/>
        <v>119046.42631598219</v>
      </c>
      <c r="Y56" s="6">
        <f t="shared" si="53"/>
        <v>5.5746365394671781E-14</v>
      </c>
      <c r="Z56" s="6">
        <f t="shared" si="54"/>
        <v>1.4284305902779124E-10</v>
      </c>
      <c r="AA56" s="6">
        <f t="shared" si="55"/>
        <v>2.1570709368738738E-13</v>
      </c>
      <c r="AB56" s="6">
        <f t="shared" si="56"/>
        <v>6.5799618444023218E-5</v>
      </c>
      <c r="AC56" s="6">
        <f t="shared" si="57"/>
        <v>7.8332094287161524</v>
      </c>
    </row>
    <row r="57" spans="4:29" x14ac:dyDescent="0.2">
      <c r="D57" s="7">
        <v>116538.04277587291</v>
      </c>
      <c r="E57">
        <v>42091.872403356603</v>
      </c>
      <c r="F57" s="2">
        <f t="shared" si="9"/>
        <v>5.0664677199599311</v>
      </c>
      <c r="G57" s="2">
        <f>$B$4/EXP(((F57-$B$5)/(SQRT(2)*$B$6))^2)</f>
        <v>42127.184788932551</v>
      </c>
      <c r="H57" s="2">
        <f>$B$8/EXP(((F57-$B$9)/(SQRT(2)*$B$10))^2)</f>
        <v>36.297484620155458</v>
      </c>
      <c r="I57" s="2">
        <f>$B$12/EXP(((F57-$B$13)/(SQRT(2)*$B$14))^2)</f>
        <v>1.1192237997358823E-3</v>
      </c>
      <c r="J57" s="2">
        <f t="shared" si="42"/>
        <v>42163.483392776507</v>
      </c>
      <c r="K57" s="2">
        <f>ABS(J57-E57)</f>
        <v>71.61098941990349</v>
      </c>
      <c r="L57" s="4">
        <f t="shared" si="24"/>
        <v>116538.04277587291</v>
      </c>
      <c r="M57" s="4">
        <f t="shared" si="43"/>
        <v>3.1018943219795707E-6</v>
      </c>
      <c r="N57" s="4">
        <f t="shared" si="44"/>
        <v>7.7807406604119911E-3</v>
      </c>
      <c r="O57" s="4">
        <f t="shared" si="45"/>
        <v>7.8429137312993557E-6</v>
      </c>
      <c r="P57" s="4">
        <f t="shared" si="46"/>
        <v>2292.6570771135525</v>
      </c>
      <c r="Q57" s="4">
        <f t="shared" si="47"/>
        <v>267181768.52306694</v>
      </c>
      <c r="R57" s="5">
        <f t="shared" si="30"/>
        <v>116538.04277587291</v>
      </c>
      <c r="S57" s="5">
        <f t="shared" si="48"/>
        <v>2.6726438524081097E-9</v>
      </c>
      <c r="T57" s="5">
        <f t="shared" si="49"/>
        <v>6.7040158479547587E-6</v>
      </c>
      <c r="U57" s="5">
        <f t="shared" si="50"/>
        <v>1.8000521326388678E-8</v>
      </c>
      <c r="V57" s="5">
        <f t="shared" si="51"/>
        <v>5.2619503445489624</v>
      </c>
      <c r="W57" s="5">
        <f t="shared" si="52"/>
        <v>613217.3943375661</v>
      </c>
      <c r="X57" s="6">
        <f t="shared" si="36"/>
        <v>116538.04277587291</v>
      </c>
      <c r="Y57" s="6">
        <f t="shared" si="53"/>
        <v>8.2410300304168554E-14</v>
      </c>
      <c r="Z57" s="6">
        <f t="shared" si="54"/>
        <v>2.0671664081843921E-10</v>
      </c>
      <c r="AA57" s="6">
        <f t="shared" si="55"/>
        <v>3.1888153142655083E-13</v>
      </c>
      <c r="AB57" s="6">
        <f t="shared" si="56"/>
        <v>9.3216121563123279E-5</v>
      </c>
      <c r="AC57" s="6">
        <f t="shared" si="57"/>
        <v>10.86322436212423</v>
      </c>
    </row>
    <row r="58" spans="4:29" x14ac:dyDescent="0.2">
      <c r="D58" s="7">
        <v>114082.51246437989</v>
      </c>
      <c r="E58">
        <v>43176.883602165501</v>
      </c>
      <c r="F58" s="2">
        <f t="shared" si="9"/>
        <v>5.0572190771764509</v>
      </c>
      <c r="G58" s="2">
        <f>$B$4/EXP(((F58-$B$5)/(SQRT(2)*$B$6))^2)</f>
        <v>43167.95576216669</v>
      </c>
      <c r="H58" s="2">
        <f>$B$8/EXP(((F58-$B$9)/(SQRT(2)*$B$10))^2)</f>
        <v>45.57194684064762</v>
      </c>
      <c r="I58" s="2">
        <f>$B$12/EXP(((F58-$B$13)/(SQRT(2)*$B$14))^2)</f>
        <v>1.5793733741717103E-3</v>
      </c>
      <c r="J58" s="2">
        <f t="shared" si="42"/>
        <v>43213.529288380712</v>
      </c>
      <c r="K58" s="2">
        <f>ABS(J58-E58)</f>
        <v>36.645686215211754</v>
      </c>
      <c r="L58" s="4">
        <f t="shared" si="24"/>
        <v>114082.5124643801</v>
      </c>
      <c r="M58" s="4">
        <f t="shared" si="43"/>
        <v>3.3168308837496352E-6</v>
      </c>
      <c r="N58" s="4">
        <f t="shared" si="44"/>
        <v>8.1445787731427143E-3</v>
      </c>
      <c r="O58" s="4">
        <f t="shared" si="45"/>
        <v>8.3863651634515997E-6</v>
      </c>
      <c r="P58" s="4">
        <f t="shared" si="46"/>
        <v>2349.2981973019914</v>
      </c>
      <c r="Q58" s="4">
        <f t="shared" si="47"/>
        <v>268013840.87625012</v>
      </c>
      <c r="R58" s="5">
        <f t="shared" si="30"/>
        <v>114082.5124643801</v>
      </c>
      <c r="S58" s="5">
        <f t="shared" si="48"/>
        <v>3.5015427078928667E-9</v>
      </c>
      <c r="T58" s="5">
        <f t="shared" si="49"/>
        <v>8.5981442562175497E-6</v>
      </c>
      <c r="U58" s="5">
        <f t="shared" si="50"/>
        <v>2.3583237299610753E-8</v>
      </c>
      <c r="V58" s="5">
        <f t="shared" si="51"/>
        <v>6.6064446031965804</v>
      </c>
      <c r="W58" s="5">
        <f t="shared" si="52"/>
        <v>753679.7987894105</v>
      </c>
      <c r="X58" s="6">
        <f t="shared" si="36"/>
        <v>114082.5124643801</v>
      </c>
      <c r="Y58" s="6">
        <f t="shared" si="53"/>
        <v>1.2135192162645195E-13</v>
      </c>
      <c r="Z58" s="6">
        <f t="shared" si="54"/>
        <v>2.9798332191165264E-10</v>
      </c>
      <c r="AA58" s="6">
        <f t="shared" si="55"/>
        <v>4.6956371311560877E-13</v>
      </c>
      <c r="AB58" s="6">
        <f t="shared" si="56"/>
        <v>1.3154032327956783E-4</v>
      </c>
      <c r="AC58" s="6">
        <f t="shared" si="57"/>
        <v>15.006450570109884</v>
      </c>
    </row>
    <row r="59" spans="4:29" x14ac:dyDescent="0.2">
      <c r="D59" s="7">
        <v>111678.72173049886</v>
      </c>
      <c r="E59">
        <v>44080.040962786297</v>
      </c>
      <c r="F59" s="2">
        <f t="shared" si="9"/>
        <v>5.047970434392913</v>
      </c>
      <c r="G59" s="2">
        <f>$B$4/EXP(((F59-$B$5)/(SQRT(2)*$B$6))^2)</f>
        <v>44049.34671640805</v>
      </c>
      <c r="H59" s="2">
        <f>$B$8/EXP(((F59-$B$9)/(SQRT(2)*$B$10))^2)</f>
        <v>56.935810640285432</v>
      </c>
      <c r="I59" s="2">
        <f>$B$12/EXP(((F59-$B$13)/(SQRT(2)*$B$14))^2)</f>
        <v>2.2199996667398168E-3</v>
      </c>
      <c r="J59" s="2">
        <f t="shared" si="42"/>
        <v>44106.284747048005</v>
      </c>
      <c r="K59" s="2">
        <f>ABS(J59-E59)</f>
        <v>26.243784261707333</v>
      </c>
      <c r="L59" s="4">
        <f t="shared" si="24"/>
        <v>111678.72173049905</v>
      </c>
      <c r="M59" s="4">
        <f t="shared" si="43"/>
        <v>3.5318203379451742E-6</v>
      </c>
      <c r="N59" s="4">
        <f t="shared" si="44"/>
        <v>8.4897570020852388E-3</v>
      </c>
      <c r="O59" s="4">
        <f t="shared" si="45"/>
        <v>8.9299503302469288E-6</v>
      </c>
      <c r="P59" s="4">
        <f t="shared" si="46"/>
        <v>2397.2654948960771</v>
      </c>
      <c r="Q59" s="4">
        <f t="shared" si="47"/>
        <v>267723546.11862609</v>
      </c>
      <c r="R59" s="5">
        <f t="shared" si="30"/>
        <v>111678.72173049905</v>
      </c>
      <c r="S59" s="5">
        <f t="shared" si="48"/>
        <v>4.5650405503483187E-9</v>
      </c>
      <c r="T59" s="5">
        <f t="shared" si="49"/>
        <v>1.0973402174718526E-5</v>
      </c>
      <c r="U59" s="5">
        <f t="shared" si="50"/>
        <v>3.074600070949755E-8</v>
      </c>
      <c r="V59" s="5">
        <f t="shared" si="51"/>
        <v>8.2538338827345594</v>
      </c>
      <c r="W59" s="5">
        <f t="shared" si="52"/>
        <v>921777.6173996774</v>
      </c>
      <c r="X59" s="6">
        <f t="shared" si="36"/>
        <v>111678.72173049905</v>
      </c>
      <c r="Y59" s="6">
        <f t="shared" si="53"/>
        <v>1.7799673678934753E-13</v>
      </c>
      <c r="Z59" s="6">
        <f t="shared" si="54"/>
        <v>4.2786690655529731E-10</v>
      </c>
      <c r="AA59" s="6">
        <f t="shared" si="55"/>
        <v>6.8874730230105402E-13</v>
      </c>
      <c r="AB59" s="6">
        <f t="shared" si="56"/>
        <v>1.8489578121353537E-4</v>
      </c>
      <c r="AC59" s="6">
        <f t="shared" si="57"/>
        <v>20.648924499289652</v>
      </c>
    </row>
    <row r="60" spans="4:29" x14ac:dyDescent="0.2">
      <c r="D60" s="7">
        <v>109325.58038860188</v>
      </c>
      <c r="E60">
        <v>44805.665166619401</v>
      </c>
      <c r="F60" s="2">
        <f t="shared" si="9"/>
        <v>5.0387217916093769</v>
      </c>
      <c r="G60" s="2">
        <f>$B$4/EXP(((F60-$B$5)/(SQRT(2)*$B$6))^2)</f>
        <v>44760.652063778944</v>
      </c>
      <c r="H60" s="2">
        <f>$B$8/EXP(((F60-$B$9)/(SQRT(2)*$B$10))^2)</f>
        <v>70.784848821176084</v>
      </c>
      <c r="I60" s="2">
        <f>$B$12/EXP(((F60-$B$13)/(SQRT(2)*$B$14))^2)</f>
        <v>3.1082878285721345E-3</v>
      </c>
      <c r="J60" s="2">
        <f t="shared" si="42"/>
        <v>44831.440020887945</v>
      </c>
      <c r="K60" s="2">
        <f>ABS(J60-E60)</f>
        <v>25.774854268544004</v>
      </c>
      <c r="L60" s="4">
        <f t="shared" si="24"/>
        <v>109325.58038860209</v>
      </c>
      <c r="M60" s="4">
        <f t="shared" si="43"/>
        <v>3.7450086176632916E-6</v>
      </c>
      <c r="N60" s="4">
        <f t="shared" si="44"/>
        <v>8.8125346039838789E-3</v>
      </c>
      <c r="O60" s="4">
        <f t="shared" si="45"/>
        <v>9.4689813586432349E-6</v>
      </c>
      <c r="P60" s="4">
        <f t="shared" si="46"/>
        <v>2435.9763474439437</v>
      </c>
      <c r="Q60" s="4">
        <f t="shared" si="47"/>
        <v>266314527.99721617</v>
      </c>
      <c r="R60" s="5">
        <f t="shared" si="30"/>
        <v>109325.58038860209</v>
      </c>
      <c r="S60" s="5">
        <f t="shared" si="48"/>
        <v>5.9223862167506894E-9</v>
      </c>
      <c r="T60" s="5">
        <f t="shared" si="49"/>
        <v>1.3936211849316781E-5</v>
      </c>
      <c r="U60" s="5">
        <f t="shared" si="50"/>
        <v>3.9887858347335277E-8</v>
      </c>
      <c r="V60" s="5">
        <f t="shared" si="51"/>
        <v>10.261492319404633</v>
      </c>
      <c r="W60" s="5">
        <f t="shared" si="52"/>
        <v>1121843.6034720941</v>
      </c>
      <c r="X60" s="6">
        <f t="shared" si="36"/>
        <v>109325.58038860209</v>
      </c>
      <c r="Y60" s="6">
        <f t="shared" si="53"/>
        <v>2.6006244698120249E-13</v>
      </c>
      <c r="Z60" s="6">
        <f t="shared" si="54"/>
        <v>6.1196369546635393E-10</v>
      </c>
      <c r="AA60" s="6">
        <f t="shared" si="55"/>
        <v>1.0062954637201733E-12</v>
      </c>
      <c r="AB60" s="6">
        <f t="shared" si="56"/>
        <v>2.5887810476307813E-4</v>
      </c>
      <c r="AC60" s="6">
        <f t="shared" si="57"/>
        <v>28.301999053124852</v>
      </c>
    </row>
    <row r="61" spans="4:29" x14ac:dyDescent="0.2">
      <c r="D61" s="7">
        <v>107022.02122396011</v>
      </c>
      <c r="E61">
        <v>45341.892328119502</v>
      </c>
      <c r="F61" s="2">
        <f t="shared" si="9"/>
        <v>5.0294731488258959</v>
      </c>
      <c r="G61" s="2">
        <f>$B$4/EXP(((F61-$B$5)/(SQRT(2)*$B$6))^2)</f>
        <v>45293.124500968595</v>
      </c>
      <c r="H61" s="2">
        <f>$B$8/EXP(((F61-$B$9)/(SQRT(2)*$B$10))^2)</f>
        <v>87.571337609589094</v>
      </c>
      <c r="I61" s="2">
        <f>$B$12/EXP(((F61-$B$13)/(SQRT(2)*$B$14))^2)</f>
        <v>4.3350066484708584E-3</v>
      </c>
      <c r="J61" s="2">
        <f t="shared" si="42"/>
        <v>45380.700173584832</v>
      </c>
      <c r="K61" s="2">
        <f>ABS(J61-E61)</f>
        <v>38.807845465329592</v>
      </c>
      <c r="L61" s="4">
        <f t="shared" si="24"/>
        <v>107022.0212239603</v>
      </c>
      <c r="M61" s="4">
        <f t="shared" si="43"/>
        <v>3.9544490415243457E-6</v>
      </c>
      <c r="N61" s="4">
        <f t="shared" si="44"/>
        <v>9.1093073307123434E-3</v>
      </c>
      <c r="O61" s="4">
        <f t="shared" si="45"/>
        <v>9.9985362066435768E-6</v>
      </c>
      <c r="P61" s="4">
        <f t="shared" si="46"/>
        <v>2464.9547068329484</v>
      </c>
      <c r="Q61" s="4">
        <f t="shared" si="47"/>
        <v>263804434.95077664</v>
      </c>
      <c r="R61" s="5">
        <f t="shared" si="30"/>
        <v>107022.0212239603</v>
      </c>
      <c r="S61" s="5">
        <f t="shared" si="48"/>
        <v>7.6456724037185583E-9</v>
      </c>
      <c r="T61" s="5">
        <f t="shared" si="49"/>
        <v>1.7612258735434699E-5</v>
      </c>
      <c r="U61" s="5">
        <f t="shared" si="50"/>
        <v>5.1494361672511368E-8</v>
      </c>
      <c r="V61" s="5">
        <f t="shared" si="51"/>
        <v>12.694985201501293</v>
      </c>
      <c r="W61" s="5">
        <f t="shared" si="52"/>
        <v>1358642.9756729333</v>
      </c>
      <c r="X61" s="6">
        <f t="shared" si="36"/>
        <v>107022.0212239603</v>
      </c>
      <c r="Y61" s="6">
        <f t="shared" si="53"/>
        <v>3.7848046640457889E-13</v>
      </c>
      <c r="Z61" s="6">
        <f t="shared" si="54"/>
        <v>8.7185214702416636E-10</v>
      </c>
      <c r="AA61" s="6">
        <f t="shared" si="55"/>
        <v>1.464506624738297E-12</v>
      </c>
      <c r="AB61" s="6">
        <f t="shared" si="56"/>
        <v>3.6104709961824771E-4</v>
      </c>
      <c r="AC61" s="6">
        <f t="shared" si="57"/>
        <v>38.639990358193415</v>
      </c>
    </row>
    <row r="62" spans="4:29" x14ac:dyDescent="0.2">
      <c r="D62" s="7">
        <v>104766.99950869347</v>
      </c>
      <c r="E62">
        <v>45680.899631856999</v>
      </c>
      <c r="F62" s="2">
        <f t="shared" si="9"/>
        <v>5.0202245060423589</v>
      </c>
      <c r="G62" s="2">
        <f>$B$4/EXP(((F62-$B$5)/(SQRT(2)*$B$6))^2)</f>
        <v>45640.154017226792</v>
      </c>
      <c r="H62" s="2">
        <f>$B$8/EXP(((F62-$B$9)/(SQRT(2)*$B$10))^2)</f>
        <v>107.80788649288091</v>
      </c>
      <c r="I62" s="2">
        <f>$B$12/EXP(((F62-$B$13)/(SQRT(2)*$B$14))^2)</f>
        <v>6.0222465214201269E-3</v>
      </c>
      <c r="J62" s="2">
        <f t="shared" si="42"/>
        <v>45747.967925966193</v>
      </c>
      <c r="K62" s="2">
        <f>ABS(J62-E62)</f>
        <v>67.068294109194539</v>
      </c>
      <c r="L62" s="4">
        <f t="shared" si="24"/>
        <v>104766.99950869365</v>
      </c>
      <c r="M62" s="4">
        <f t="shared" si="43"/>
        <v>4.1581302510419398E-6</v>
      </c>
      <c r="N62" s="4">
        <f t="shared" si="44"/>
        <v>9.3766740110067179E-3</v>
      </c>
      <c r="O62" s="4">
        <f t="shared" si="45"/>
        <v>1.0513529300900165E-5</v>
      </c>
      <c r="P62" s="4">
        <f t="shared" si="46"/>
        <v>2483.8408413098186</v>
      </c>
      <c r="Q62" s="4">
        <f t="shared" si="47"/>
        <v>260224552.201179</v>
      </c>
      <c r="R62" s="5">
        <f t="shared" si="30"/>
        <v>104766.99950869365</v>
      </c>
      <c r="S62" s="5">
        <f t="shared" si="48"/>
        <v>9.8220359632822815E-9</v>
      </c>
      <c r="T62" s="5">
        <f t="shared" si="49"/>
        <v>2.2148904385331481E-5</v>
      </c>
      <c r="U62" s="5">
        <f t="shared" si="50"/>
        <v>6.615238602267079E-8</v>
      </c>
      <c r="V62" s="5">
        <f t="shared" si="51"/>
        <v>15.628624170870401</v>
      </c>
      <c r="W62" s="5">
        <f t="shared" si="52"/>
        <v>1637364.060831137</v>
      </c>
      <c r="X62" s="6">
        <f t="shared" si="36"/>
        <v>104766.99950869365</v>
      </c>
      <c r="Y62" s="6">
        <f t="shared" si="53"/>
        <v>5.4866785573285611E-13</v>
      </c>
      <c r="Z62" s="6">
        <f t="shared" si="54"/>
        <v>1.2372579291463771E-9</v>
      </c>
      <c r="AA62" s="6">
        <f t="shared" si="55"/>
        <v>2.1230361427498039E-12</v>
      </c>
      <c r="AB62" s="6">
        <f t="shared" si="56"/>
        <v>5.0157123531175481E-4</v>
      </c>
      <c r="AC62" s="6">
        <f t="shared" si="57"/>
        <v>52.548113363481484</v>
      </c>
    </row>
    <row r="63" spans="4:29" x14ac:dyDescent="0.2">
      <c r="D63" s="7">
        <v>102559.49252804113</v>
      </c>
      <c r="E63">
        <v>45807.254505805497</v>
      </c>
      <c r="F63" s="2">
        <f t="shared" si="9"/>
        <v>5.0109758632588228</v>
      </c>
      <c r="G63" s="2">
        <f>$B$4/EXP(((F63-$B$5)/(SQRT(2)*$B$6))^2)</f>
        <v>45797.404457865719</v>
      </c>
      <c r="H63" s="2">
        <f>$B$8/EXP(((F63-$B$9)/(SQRT(2)*$B$10))^2)</f>
        <v>132.07054038231882</v>
      </c>
      <c r="I63" s="2">
        <f>$B$12/EXP(((F63-$B$13)/(SQRT(2)*$B$14))^2)</f>
        <v>8.3335013959390161E-3</v>
      </c>
      <c r="J63" s="2">
        <f t="shared" si="42"/>
        <v>45929.483331749434</v>
      </c>
      <c r="K63" s="2">
        <f>ABS(J63-E63)</f>
        <v>122.22882594393741</v>
      </c>
      <c r="L63" s="4">
        <f t="shared" si="24"/>
        <v>102559.49252804132</v>
      </c>
      <c r="M63" s="4">
        <f t="shared" si="43"/>
        <v>4.3540071590146913E-6</v>
      </c>
      <c r="N63" s="4">
        <f t="shared" si="44"/>
        <v>9.6115011973351896E-3</v>
      </c>
      <c r="O63" s="4">
        <f t="shared" si="45"/>
        <v>1.1008789787467468E-5</v>
      </c>
      <c r="P63" s="4">
        <f t="shared" si="46"/>
        <v>2492.3987674424998</v>
      </c>
      <c r="Q63" s="4">
        <f t="shared" si="47"/>
        <v>255619152.76641843</v>
      </c>
      <c r="R63" s="5">
        <f t="shared" si="30"/>
        <v>102559.49252804132</v>
      </c>
      <c r="S63" s="5">
        <f t="shared" si="48"/>
        <v>1.2556084457768708E-8</v>
      </c>
      <c r="T63" s="5">
        <f t="shared" si="49"/>
        <v>2.7717644090184761E-5</v>
      </c>
      <c r="U63" s="5">
        <f t="shared" si="50"/>
        <v>8.4566473701446486E-8</v>
      </c>
      <c r="V63" s="5">
        <f t="shared" si="51"/>
        <v>19.14591693451996</v>
      </c>
      <c r="W63" s="5">
        <f t="shared" si="52"/>
        <v>1963595.5247883995</v>
      </c>
      <c r="X63" s="6">
        <f t="shared" si="36"/>
        <v>102559.49252804132</v>
      </c>
      <c r="Y63" s="6">
        <f t="shared" si="53"/>
        <v>7.9227469694181745E-13</v>
      </c>
      <c r="Z63" s="6">
        <f t="shared" si="54"/>
        <v>1.7489519240932782E-9</v>
      </c>
      <c r="AA63" s="6">
        <f t="shared" si="55"/>
        <v>3.0656576634090222E-12</v>
      </c>
      <c r="AB63" s="6">
        <f t="shared" si="56"/>
        <v>6.9406733430224293E-4</v>
      </c>
      <c r="AC63" s="6">
        <f t="shared" si="57"/>
        <v>71.183193586328443</v>
      </c>
    </row>
    <row r="64" spans="4:29" x14ac:dyDescent="0.2">
      <c r="D64" s="7">
        <v>100398.49911648774</v>
      </c>
      <c r="E64">
        <v>45730.292495633599</v>
      </c>
      <c r="F64" s="2">
        <f t="shared" si="9"/>
        <v>5.00172722047534</v>
      </c>
      <c r="G64" s="2">
        <f>$B$4/EXP(((F64-$B$5)/(SQRT(2)*$B$6))^2)</f>
        <v>45762.903698987204</v>
      </c>
      <c r="H64" s="2">
        <f>$B$8/EXP(((F64-$B$9)/(SQRT(2)*$B$10))^2)</f>
        <v>161.00088069620796</v>
      </c>
      <c r="I64" s="2">
        <f>$B$12/EXP(((F64-$B$13)/(SQRT(2)*$B$14))^2)</f>
        <v>1.1486738044213999E-2</v>
      </c>
      <c r="J64" s="2">
        <f t="shared" si="42"/>
        <v>45923.916066421458</v>
      </c>
      <c r="K64" s="2">
        <f>ABS(J64-E64)</f>
        <v>193.62357078785863</v>
      </c>
      <c r="L64" s="4">
        <f t="shared" si="24"/>
        <v>100398.49911648774</v>
      </c>
      <c r="M64" s="4">
        <f t="shared" si="43"/>
        <v>4.5400342804607762E-6</v>
      </c>
      <c r="N64" s="4">
        <f t="shared" si="44"/>
        <v>9.8109841683031024E-3</v>
      </c>
      <c r="O64" s="4">
        <f t="shared" si="45"/>
        <v>1.1479145806641095E-5</v>
      </c>
      <c r="P64" s="4">
        <f t="shared" si="46"/>
        <v>2490.5211577703785</v>
      </c>
      <c r="Q64" s="4">
        <f t="shared" si="47"/>
        <v>250044586.25800338</v>
      </c>
      <c r="R64" s="5">
        <f t="shared" si="30"/>
        <v>100398.49911648774</v>
      </c>
      <c r="S64" s="5">
        <f t="shared" si="48"/>
        <v>1.5972533612663583E-8</v>
      </c>
      <c r="T64" s="5">
        <f t="shared" si="49"/>
        <v>3.4516539902783986E-5</v>
      </c>
      <c r="U64" s="5">
        <f t="shared" si="50"/>
        <v>1.0757659748497899E-7</v>
      </c>
      <c r="V64" s="5">
        <f t="shared" si="51"/>
        <v>23.33987185373023</v>
      </c>
      <c r="W64" s="5">
        <f t="shared" si="52"/>
        <v>2343288.1036856715</v>
      </c>
      <c r="X64" s="6">
        <f t="shared" si="36"/>
        <v>100398.49911648774</v>
      </c>
      <c r="Y64" s="6">
        <f t="shared" si="53"/>
        <v>1.1395733285289472E-12</v>
      </c>
      <c r="Z64" s="6">
        <f t="shared" si="54"/>
        <v>2.4626104549332297E-9</v>
      </c>
      <c r="AA64" s="6">
        <f t="shared" si="55"/>
        <v>4.4095081177101514E-12</v>
      </c>
      <c r="AB64" s="6">
        <f t="shared" si="56"/>
        <v>9.5668906445668699E-4</v>
      </c>
      <c r="AC64" s="6">
        <f t="shared" si="57"/>
        <v>96.050146192608167</v>
      </c>
    </row>
    <row r="65" spans="4:29" x14ac:dyDescent="0.2">
      <c r="D65" s="7">
        <v>98283.039203671666</v>
      </c>
      <c r="E65">
        <v>45450.779850537503</v>
      </c>
      <c r="F65" s="2">
        <f t="shared" si="9"/>
        <v>4.9924785776918039</v>
      </c>
      <c r="G65" s="2">
        <f>$B$4/EXP(((F65-$B$5)/(SQRT(2)*$B$6))^2)</f>
        <v>45537.084811661407</v>
      </c>
      <c r="H65" s="2">
        <f>$B$8/EXP(((F65-$B$9)/(SQRT(2)*$B$10))^2)</f>
        <v>195.30682621121335</v>
      </c>
      <c r="I65" s="2">
        <f>$B$12/EXP(((F65-$B$13)/(SQRT(2)*$B$14))^2)</f>
        <v>1.5771250982858386E-2</v>
      </c>
      <c r="J65" s="2">
        <f t="shared" si="42"/>
        <v>45732.407409123603</v>
      </c>
      <c r="K65" s="2">
        <f>ABS(J65-E65)</f>
        <v>281.62755858610035</v>
      </c>
      <c r="L65" s="4">
        <f t="shared" si="24"/>
        <v>98283.039203671666</v>
      </c>
      <c r="M65" s="4">
        <f t="shared" si="43"/>
        <v>4.7142007124915279E-6</v>
      </c>
      <c r="N65" s="4">
        <f t="shared" si="44"/>
        <v>9.9727026282448155E-3</v>
      </c>
      <c r="O65" s="4">
        <f t="shared" si="45"/>
        <v>1.1919512937018917E-5</v>
      </c>
      <c r="P65" s="4">
        <f t="shared" si="46"/>
        <v>2478.2315810479458</v>
      </c>
      <c r="Q65" s="4">
        <f t="shared" si="47"/>
        <v>243568131.63591248</v>
      </c>
      <c r="R65" s="5">
        <f t="shared" si="30"/>
        <v>98283.039203671666</v>
      </c>
      <c r="S65" s="5">
        <f t="shared" si="48"/>
        <v>2.0219027702089059E-8</v>
      </c>
      <c r="T65" s="5">
        <f t="shared" si="49"/>
        <v>4.2772542579887171E-5</v>
      </c>
      <c r="U65" s="5">
        <f t="shared" si="50"/>
        <v>1.3617715619773582E-7</v>
      </c>
      <c r="V65" s="5">
        <f t="shared" si="51"/>
        <v>28.313114041632279</v>
      </c>
      <c r="W65" s="5">
        <f t="shared" si="52"/>
        <v>2782698.8973317719</v>
      </c>
      <c r="X65" s="6">
        <f t="shared" si="36"/>
        <v>98283.039203671666</v>
      </c>
      <c r="Y65" s="6">
        <f t="shared" si="53"/>
        <v>1.6327097557469032E-12</v>
      </c>
      <c r="Z65" s="6">
        <f t="shared" si="54"/>
        <v>3.4539320375463026E-9</v>
      </c>
      <c r="AA65" s="6">
        <f t="shared" si="55"/>
        <v>6.3176688516606061E-12</v>
      </c>
      <c r="AB65" s="6">
        <f t="shared" si="56"/>
        <v>1.3135307247465406E-3</v>
      </c>
      <c r="AC65" s="6">
        <f t="shared" si="57"/>
        <v>129.0977917154915</v>
      </c>
    </row>
    <row r="66" spans="4:29" x14ac:dyDescent="0.2">
      <c r="D66" s="7">
        <v>96212.153369971609</v>
      </c>
      <c r="E66">
        <v>44972.544531566498</v>
      </c>
      <c r="F66" s="2">
        <f t="shared" si="9"/>
        <v>4.9832299349082687</v>
      </c>
      <c r="G66" s="2">
        <f>$B$4/EXP(((F66-$B$5)/(SQRT(2)*$B$6))^2)</f>
        <v>45122.777014350781</v>
      </c>
      <c r="H66" s="2">
        <f>$B$8/EXP(((F66-$B$9)/(SQRT(2)*$B$10))^2)</f>
        <v>235.76181582722458</v>
      </c>
      <c r="I66" s="2">
        <f>$B$12/EXP(((F66-$B$13)/(SQRT(2)*$B$14))^2)</f>
        <v>2.1569287075055517E-2</v>
      </c>
      <c r="J66" s="2">
        <f t="shared" si="42"/>
        <v>45358.560399465081</v>
      </c>
      <c r="K66" s="2">
        <f>ABS(J66-E66)</f>
        <v>386.01586789858266</v>
      </c>
      <c r="L66" s="4">
        <f t="shared" si="24"/>
        <v>96212.153369971769</v>
      </c>
      <c r="M66" s="4">
        <f t="shared" si="43"/>
        <v>4.8745659441249179E-6</v>
      </c>
      <c r="N66" s="4">
        <f t="shared" si="44"/>
        <v>1.0094669559124253E-2</v>
      </c>
      <c r="O66" s="4">
        <f t="shared" si="45"/>
        <v>1.2324984738004663E-5</v>
      </c>
      <c r="P66" s="4">
        <f t="shared" si="46"/>
        <v>2455.684009725936</v>
      </c>
      <c r="Q66" s="4">
        <f t="shared" si="47"/>
        <v>236266646.57193899</v>
      </c>
      <c r="R66" s="5">
        <f t="shared" si="30"/>
        <v>96212.153369971769</v>
      </c>
      <c r="S66" s="5">
        <f t="shared" si="48"/>
        <v>2.5469099962330301E-8</v>
      </c>
      <c r="T66" s="5">
        <f t="shared" si="49"/>
        <v>5.2743598309076389E-5</v>
      </c>
      <c r="U66" s="5">
        <f t="shared" si="50"/>
        <v>1.7153691339112465E-7</v>
      </c>
      <c r="V66" s="5">
        <f t="shared" si="51"/>
        <v>34.177766889512895</v>
      </c>
      <c r="W66" s="5">
        <f t="shared" si="52"/>
        <v>3288316.5498169577</v>
      </c>
      <c r="X66" s="6">
        <f t="shared" si="36"/>
        <v>96212.153369971769</v>
      </c>
      <c r="Y66" s="6">
        <f t="shared" si="53"/>
        <v>2.3301073021653905E-12</v>
      </c>
      <c r="Z66" s="6">
        <f t="shared" si="54"/>
        <v>4.8253862030549915E-9</v>
      </c>
      <c r="AA66" s="6">
        <f t="shared" si="55"/>
        <v>9.0162052821096684E-12</v>
      </c>
      <c r="AB66" s="6">
        <f t="shared" si="56"/>
        <v>1.7964282804676082E-3</v>
      </c>
      <c r="AC66" s="6">
        <f t="shared" si="57"/>
        <v>172.83823323850419</v>
      </c>
    </row>
    <row r="67" spans="4:29" x14ac:dyDescent="0.2">
      <c r="D67" s="7">
        <v>94184.902411343777</v>
      </c>
      <c r="E67">
        <v>44317.914682960298</v>
      </c>
      <c r="F67" s="2">
        <f t="shared" ref="F67:F130" si="58">LOG10(D67)</f>
        <v>4.9739812921247868</v>
      </c>
      <c r="G67" s="2">
        <f>$B$4/EXP(((F67-$B$5)/(SQRT(2)*$B$6))^2)</f>
        <v>44525.146677832789</v>
      </c>
      <c r="H67" s="2">
        <f>$B$8/EXP(((F67-$B$9)/(SQRT(2)*$B$10))^2)</f>
        <v>283.2020462484989</v>
      </c>
      <c r="I67" s="2">
        <f>$B$12/EXP(((F67-$B$13)/(SQRT(2)*$B$14))^2)</f>
        <v>2.9383644414571156E-2</v>
      </c>
      <c r="J67" s="2">
        <f t="shared" si="42"/>
        <v>44808.378107725708</v>
      </c>
      <c r="K67" s="2">
        <f>ABS(J67-E67)</f>
        <v>490.46342476541031</v>
      </c>
      <c r="L67" s="4">
        <f t="shared" si="24"/>
        <v>94184.902411343777</v>
      </c>
      <c r="M67" s="4">
        <f t="shared" si="43"/>
        <v>5.0192956156026159E-6</v>
      </c>
      <c r="N67" s="4">
        <f t="shared" si="44"/>
        <v>1.0175371848367681E-2</v>
      </c>
      <c r="O67" s="4">
        <f t="shared" si="45"/>
        <v>1.2690923164635033E-5</v>
      </c>
      <c r="P67" s="4">
        <f t="shared" si="46"/>
        <v>2423.159609437459</v>
      </c>
      <c r="Q67" s="4">
        <f t="shared" si="47"/>
        <v>228225051.34197697</v>
      </c>
      <c r="R67" s="5">
        <f t="shared" si="30"/>
        <v>94184.902411343777</v>
      </c>
      <c r="S67" s="5">
        <f t="shared" si="48"/>
        <v>3.1925212944272519E-8</v>
      </c>
      <c r="T67" s="5">
        <f t="shared" si="49"/>
        <v>6.4720418545679252E-5</v>
      </c>
      <c r="U67" s="5">
        <f t="shared" si="50"/>
        <v>2.1501947441859373E-7</v>
      </c>
      <c r="V67" s="5">
        <f t="shared" si="51"/>
        <v>41.05505162189602</v>
      </c>
      <c r="W67" s="5">
        <f t="shared" si="52"/>
        <v>3866766.0305009577</v>
      </c>
      <c r="X67" s="6">
        <f t="shared" si="36"/>
        <v>94184.902411343777</v>
      </c>
      <c r="Y67" s="6">
        <f t="shared" si="53"/>
        <v>3.3124022846601876E-12</v>
      </c>
      <c r="Z67" s="6">
        <f t="shared" si="54"/>
        <v>6.7150707069389165E-9</v>
      </c>
      <c r="AA67" s="6">
        <f t="shared" si="55"/>
        <v>1.281713462194261E-11</v>
      </c>
      <c r="AB67" s="6">
        <f t="shared" si="56"/>
        <v>2.4472579749880595E-3</v>
      </c>
      <c r="AC67" s="6">
        <f t="shared" si="57"/>
        <v>230.49475354963317</v>
      </c>
    </row>
    <row r="68" spans="4:29" x14ac:dyDescent="0.2">
      <c r="D68" s="7">
        <v>92200.366913332473</v>
      </c>
      <c r="E68">
        <v>43487.509177278203</v>
      </c>
      <c r="F68" s="2">
        <f t="shared" si="58"/>
        <v>4.9647326493412489</v>
      </c>
      <c r="G68" s="2">
        <f>$B$4/EXP(((F68-$B$5)/(SQRT(2)*$B$6))^2)</f>
        <v>43751.590102438917</v>
      </c>
      <c r="H68" s="2">
        <f>$B$8/EXP(((F68-$B$9)/(SQRT(2)*$B$10))^2)</f>
        <v>338.5214405429557</v>
      </c>
      <c r="I68" s="2">
        <f>$B$12/EXP(((F68-$B$13)/(SQRT(2)*$B$14))^2)</f>
        <v>3.9872709658939319E-2</v>
      </c>
      <c r="J68" s="2">
        <f t="shared" si="42"/>
        <v>44090.151415691536</v>
      </c>
      <c r="K68" s="2">
        <f>ABS(J68-E68)</f>
        <v>602.64223841333296</v>
      </c>
      <c r="L68" s="4">
        <f t="shared" si="24"/>
        <v>92200.366913332473</v>
      </c>
      <c r="M68" s="4">
        <f t="shared" si="43"/>
        <v>5.1466963126413754E-6</v>
      </c>
      <c r="N68" s="4">
        <f t="shared" si="44"/>
        <v>1.0213801529920696E-2</v>
      </c>
      <c r="O68" s="4">
        <f t="shared" si="45"/>
        <v>1.301304654230856E-5</v>
      </c>
      <c r="P68" s="4">
        <f t="shared" si="46"/>
        <v>2381.0609036874816</v>
      </c>
      <c r="Q68" s="4">
        <f t="shared" si="47"/>
        <v>219534688.96297681</v>
      </c>
      <c r="R68" s="5">
        <f t="shared" si="30"/>
        <v>92200.366913332473</v>
      </c>
      <c r="S68" s="5">
        <f t="shared" si="48"/>
        <v>3.9821799521187105E-8</v>
      </c>
      <c r="T68" s="5">
        <f t="shared" si="49"/>
        <v>7.9027774744485363E-5</v>
      </c>
      <c r="U68" s="5">
        <f t="shared" si="50"/>
        <v>2.6820376792457356E-7</v>
      </c>
      <c r="V68" s="5">
        <f t="shared" si="51"/>
        <v>49.074557902378885</v>
      </c>
      <c r="W68" s="5">
        <f t="shared" si="52"/>
        <v>4524692.2447089124</v>
      </c>
      <c r="X68" s="6">
        <f t="shared" si="36"/>
        <v>92200.366913332473</v>
      </c>
      <c r="Y68" s="6">
        <f t="shared" si="53"/>
        <v>4.6904061611521546E-12</v>
      </c>
      <c r="Z68" s="6">
        <f t="shared" si="54"/>
        <v>9.3082775268973812E-9</v>
      </c>
      <c r="AA68" s="6">
        <f t="shared" si="55"/>
        <v>1.8149234915542133E-11</v>
      </c>
      <c r="AB68" s="6">
        <f t="shared" si="56"/>
        <v>3.3208544631525426E-3</v>
      </c>
      <c r="AC68" s="6">
        <f t="shared" si="57"/>
        <v>306.18399996844215</v>
      </c>
    </row>
    <row r="69" spans="4:29" x14ac:dyDescent="0.2">
      <c r="D69" s="7">
        <v>90257.646834162908</v>
      </c>
      <c r="E69">
        <v>42495.0373761269</v>
      </c>
      <c r="F69" s="2">
        <f t="shared" si="58"/>
        <v>4.9554840065577128</v>
      </c>
      <c r="G69" s="2">
        <f>$B$4/EXP(((F69-$B$5)/(SQRT(2)*$B$6))^2)</f>
        <v>42811.581178716027</v>
      </c>
      <c r="H69" s="2">
        <f>$B$8/EXP(((F69-$B$9)/(SQRT(2)*$B$10))^2)</f>
        <v>402.66404107453667</v>
      </c>
      <c r="I69" s="2">
        <f>$B$12/EXP(((F69-$B$13)/(SQRT(2)*$B$14))^2)</f>
        <v>5.3894700446340142E-2</v>
      </c>
      <c r="J69" s="2">
        <f t="shared" si="42"/>
        <v>43214.299114491012</v>
      </c>
      <c r="K69" s="2">
        <f>ABS(J69-E69)</f>
        <v>719.26173836411181</v>
      </c>
      <c r="L69" s="4">
        <f t="shared" si="24"/>
        <v>90257.646834162908</v>
      </c>
      <c r="M69" s="4">
        <f t="shared" si="43"/>
        <v>5.2552484767265935E-6</v>
      </c>
      <c r="N69" s="4">
        <f t="shared" si="44"/>
        <v>1.0209476736762023E-2</v>
      </c>
      <c r="O69" s="4">
        <f t="shared" si="45"/>
        <v>1.3287512778064423E-5</v>
      </c>
      <c r="P69" s="4">
        <f t="shared" si="46"/>
        <v>2329.9034830732489</v>
      </c>
      <c r="Q69" s="4">
        <f t="shared" si="47"/>
        <v>210291605.73291135</v>
      </c>
      <c r="R69" s="5">
        <f t="shared" si="30"/>
        <v>90257.646834162908</v>
      </c>
      <c r="S69" s="5">
        <f t="shared" si="48"/>
        <v>4.9428204477099807E-8</v>
      </c>
      <c r="T69" s="5">
        <f t="shared" si="49"/>
        <v>9.602516531496078E-5</v>
      </c>
      <c r="U69" s="5">
        <f t="shared" si="50"/>
        <v>3.3290385773378161E-7</v>
      </c>
      <c r="V69" s="5">
        <f t="shared" si="51"/>
        <v>58.373141054878808</v>
      </c>
      <c r="W69" s="5">
        <f t="shared" si="52"/>
        <v>5268622.349932027</v>
      </c>
      <c r="X69" s="6">
        <f t="shared" si="36"/>
        <v>90257.646834162908</v>
      </c>
      <c r="Y69" s="6">
        <f t="shared" si="53"/>
        <v>6.615734215513493E-12</v>
      </c>
      <c r="Z69" s="6">
        <f t="shared" si="54"/>
        <v>1.2852519698927173E-8</v>
      </c>
      <c r="AA69" s="6">
        <f t="shared" si="55"/>
        <v>2.5599172073970249E-11</v>
      </c>
      <c r="AB69" s="6">
        <f t="shared" si="56"/>
        <v>4.4886956027915823E-3</v>
      </c>
      <c r="AC69" s="6">
        <f t="shared" si="57"/>
        <v>405.13910246282262</v>
      </c>
    </row>
    <row r="70" spans="4:29" x14ac:dyDescent="0.2">
      <c r="D70" s="7">
        <v>88355.861096508452</v>
      </c>
      <c r="E70">
        <v>41359.504644402201</v>
      </c>
      <c r="F70" s="2">
        <f t="shared" si="58"/>
        <v>4.9462353637742327</v>
      </c>
      <c r="G70" s="2">
        <f>$B$4/EXP(((F70-$B$5)/(SQRT(2)*$B$6))^2)</f>
        <v>41716.478317809393</v>
      </c>
      <c r="H70" s="2">
        <f>$B$8/EXP(((F70-$B$9)/(SQRT(2)*$B$10))^2)</f>
        <v>476.61355462267767</v>
      </c>
      <c r="I70" s="2">
        <f>$B$12/EXP(((F70-$B$13)/(SQRT(2)*$B$14))^2)</f>
        <v>7.2563228292651272E-2</v>
      </c>
      <c r="J70" s="2">
        <f t="shared" si="42"/>
        <v>42193.164435660365</v>
      </c>
      <c r="K70" s="2">
        <f>ABS(J70-E70)</f>
        <v>833.65979125816375</v>
      </c>
      <c r="L70" s="4">
        <f t="shared" si="24"/>
        <v>88355.861096508612</v>
      </c>
      <c r="M70" s="4">
        <f t="shared" si="43"/>
        <v>5.3436365392592637E-6</v>
      </c>
      <c r="N70" s="4">
        <f t="shared" si="44"/>
        <v>1.0162451757571628E-2</v>
      </c>
      <c r="O70" s="4">
        <f t="shared" si="45"/>
        <v>1.3510995552576878E-5</v>
      </c>
      <c r="P70" s="4">
        <f t="shared" si="46"/>
        <v>2270.3054981285668</v>
      </c>
      <c r="Q70" s="4">
        <f t="shared" si="47"/>
        <v>200594797.23928744</v>
      </c>
      <c r="R70" s="5">
        <f t="shared" si="30"/>
        <v>88355.861096508612</v>
      </c>
      <c r="S70" s="5">
        <f t="shared" si="48"/>
        <v>6.1051404823419447E-8</v>
      </c>
      <c r="T70" s="5">
        <f t="shared" si="49"/>
        <v>1.161066909569378E-4</v>
      </c>
      <c r="U70" s="5">
        <f t="shared" si="50"/>
        <v>4.1118726445342361E-7</v>
      </c>
      <c r="V70" s="5">
        <f t="shared" si="51"/>
        <v>69.093406449312866</v>
      </c>
      <c r="W70" s="5">
        <f t="shared" si="52"/>
        <v>6104807.4229200995</v>
      </c>
      <c r="X70" s="6">
        <f t="shared" si="36"/>
        <v>88355.861096508612</v>
      </c>
      <c r="Y70" s="6">
        <f t="shared" si="53"/>
        <v>9.2949245417412417E-12</v>
      </c>
      <c r="Z70" s="6">
        <f t="shared" si="54"/>
        <v>1.7676954926056388E-8</v>
      </c>
      <c r="AA70" s="6">
        <f t="shared" si="55"/>
        <v>3.5966132406081667E-11</v>
      </c>
      <c r="AB70" s="6">
        <f t="shared" si="56"/>
        <v>6.0435300885265855E-3</v>
      </c>
      <c r="AC70" s="6">
        <f t="shared" si="57"/>
        <v>533.98130503442542</v>
      </c>
    </row>
    <row r="71" spans="4:29" x14ac:dyDescent="0.2">
      <c r="D71" s="7">
        <v>86494.147187865514</v>
      </c>
      <c r="E71">
        <v>40103.001353655804</v>
      </c>
      <c r="F71" s="2">
        <f t="shared" si="58"/>
        <v>4.9369867209906948</v>
      </c>
      <c r="G71" s="2">
        <f>$B$4/EXP(((F71-$B$5)/(SQRT(2)*$B$6))^2)</f>
        <v>40479.296151111645</v>
      </c>
      <c r="H71" s="2">
        <f>$B$8/EXP(((F71-$B$9)/(SQRT(2)*$B$10))^2)</f>
        <v>561.37983034049432</v>
      </c>
      <c r="I71" s="2">
        <f>$B$12/EXP(((F71-$B$13)/(SQRT(2)*$B$14))^2)</f>
        <v>9.7316694939963144E-2</v>
      </c>
      <c r="J71" s="2">
        <f t="shared" si="42"/>
        <v>41040.773298147076</v>
      </c>
      <c r="K71" s="2">
        <f>ABS(J71-E71)</f>
        <v>937.77194449127273</v>
      </c>
      <c r="L71" s="4">
        <f t="shared" si="24"/>
        <v>86494.147187865674</v>
      </c>
      <c r="M71" s="4">
        <f t="shared" si="43"/>
        <v>5.4107754450052547E-6</v>
      </c>
      <c r="N71" s="4">
        <f t="shared" si="44"/>
        <v>1.0073315902509964E-2</v>
      </c>
      <c r="O71" s="4">
        <f t="shared" si="45"/>
        <v>1.3680751382763769E-5</v>
      </c>
      <c r="P71" s="4">
        <f t="shared" si="46"/>
        <v>2202.9752346949726</v>
      </c>
      <c r="Q71" s="4">
        <f t="shared" si="47"/>
        <v>190544464.20092988</v>
      </c>
      <c r="R71" s="5">
        <f t="shared" si="30"/>
        <v>86494.147187865674</v>
      </c>
      <c r="S71" s="5">
        <f t="shared" si="48"/>
        <v>7.5038365044401759E-8</v>
      </c>
      <c r="T71" s="5">
        <f t="shared" si="49"/>
        <v>1.3969996788498881E-4</v>
      </c>
      <c r="U71" s="5">
        <f t="shared" si="50"/>
        <v>5.0539082828490444E-7</v>
      </c>
      <c r="V71" s="5">
        <f t="shared" si="51"/>
        <v>81.38174924780364</v>
      </c>
      <c r="W71" s="5">
        <f t="shared" si="52"/>
        <v>7039044.9978455044</v>
      </c>
      <c r="X71" s="6">
        <f t="shared" si="36"/>
        <v>86494.147187865674</v>
      </c>
      <c r="Y71" s="6">
        <f t="shared" si="53"/>
        <v>1.3008101262545281E-11</v>
      </c>
      <c r="Z71" s="6">
        <f t="shared" si="54"/>
        <v>2.4217363045516309E-8</v>
      </c>
      <c r="AA71" s="6">
        <f t="shared" si="55"/>
        <v>5.0334038782070409E-11</v>
      </c>
      <c r="AB71" s="6">
        <f t="shared" si="56"/>
        <v>8.1051572239504172E-3</v>
      </c>
      <c r="AC71" s="6">
        <f t="shared" si="57"/>
        <v>701.04866190916016</v>
      </c>
    </row>
    <row r="72" spans="4:29" x14ac:dyDescent="0.2">
      <c r="D72" s="7">
        <v>84671.660769449576</v>
      </c>
      <c r="E72">
        <v>38745.929049986597</v>
      </c>
      <c r="F72" s="2">
        <f t="shared" si="58"/>
        <v>4.9277380782071587</v>
      </c>
      <c r="G72" s="2">
        <f>$B$4/EXP(((F72-$B$5)/(SQRT(2)*$B$6))^2)</f>
        <v>39114.448410876481</v>
      </c>
      <c r="H72" s="2">
        <f>$B$8/EXP(((F72-$B$9)/(SQRT(2)*$B$10))^2)</f>
        <v>657.98212369654584</v>
      </c>
      <c r="I72" s="2">
        <f>$B$12/EXP(((F72-$B$13)/(SQRT(2)*$B$14))^2)</f>
        <v>0.13000448272690673</v>
      </c>
      <c r="J72" s="2">
        <f t="shared" si="42"/>
        <v>39772.560539055754</v>
      </c>
      <c r="K72" s="2">
        <f>ABS(J72-E72)</f>
        <v>1026.6314890691574</v>
      </c>
      <c r="L72" s="4">
        <f t="shared" si="24"/>
        <v>84671.660769449736</v>
      </c>
      <c r="M72" s="4">
        <f t="shared" si="43"/>
        <v>5.4558328176061091E-6</v>
      </c>
      <c r="N72" s="4">
        <f t="shared" si="44"/>
        <v>9.9431812112350925E-3</v>
      </c>
      <c r="O72" s="4">
        <f t="shared" si="45"/>
        <v>1.3794675665665191E-5</v>
      </c>
      <c r="P72" s="4">
        <f t="shared" si="46"/>
        <v>2128.697120775751</v>
      </c>
      <c r="Q72" s="4">
        <f t="shared" si="47"/>
        <v>180240320.49122876</v>
      </c>
      <c r="R72" s="5">
        <f t="shared" si="30"/>
        <v>84671.660769449736</v>
      </c>
      <c r="S72" s="5">
        <f t="shared" si="48"/>
        <v>9.1777862393773579E-8</v>
      </c>
      <c r="T72" s="5">
        <f t="shared" si="49"/>
        <v>1.6726390772389921E-4</v>
      </c>
      <c r="U72" s="5">
        <f t="shared" si="50"/>
        <v>6.1813300257756172E-7</v>
      </c>
      <c r="V72" s="5">
        <f t="shared" si="51"/>
        <v>95.385928218550518</v>
      </c>
      <c r="W72" s="5">
        <f t="shared" si="52"/>
        <v>8076484.9563001925</v>
      </c>
      <c r="X72" s="6">
        <f t="shared" si="36"/>
        <v>84671.660769449736</v>
      </c>
      <c r="Y72" s="6">
        <f t="shared" si="53"/>
        <v>1.8133522320108584E-11</v>
      </c>
      <c r="Z72" s="6">
        <f t="shared" si="54"/>
        <v>3.3048098146440162E-8</v>
      </c>
      <c r="AA72" s="6">
        <f t="shared" si="55"/>
        <v>7.0166536783039404E-11</v>
      </c>
      <c r="AB72" s="6">
        <f t="shared" si="56"/>
        <v>1.0827605406963325E-2</v>
      </c>
      <c r="AC72" s="6">
        <f t="shared" si="57"/>
        <v>916.7913319638584</v>
      </c>
    </row>
    <row r="73" spans="4:29" x14ac:dyDescent="0.2">
      <c r="D73" s="7">
        <v>82887.575293226881</v>
      </c>
      <c r="E73">
        <v>37315.475409686202</v>
      </c>
      <c r="F73" s="2">
        <f t="shared" si="58"/>
        <v>4.9184894354236768</v>
      </c>
      <c r="G73" s="2">
        <f>$B$4/EXP(((F73-$B$5)/(SQRT(2)*$B$6))^2)</f>
        <v>37637.469084324883</v>
      </c>
      <c r="H73" s="2">
        <f>$B$8/EXP(((F73-$B$9)/(SQRT(2)*$B$10))^2)</f>
        <v>767.42909199901726</v>
      </c>
      <c r="I73" s="2">
        <f>$B$12/EXP(((F73-$B$13)/(SQRT(2)*$B$14))^2)</f>
        <v>0.17299339654794901</v>
      </c>
      <c r="J73" s="2">
        <f t="shared" si="42"/>
        <v>38405.071169720446</v>
      </c>
      <c r="K73" s="2">
        <f>ABS(J73-E73)</f>
        <v>1089.5957600342444</v>
      </c>
      <c r="L73" s="4">
        <f t="shared" si="24"/>
        <v>82887.575293226881</v>
      </c>
      <c r="M73" s="4">
        <f t="shared" si="43"/>
        <v>5.478246134240577E-6</v>
      </c>
      <c r="N73" s="4">
        <f t="shared" si="44"/>
        <v>9.7736593632726174E-3</v>
      </c>
      <c r="O73" s="4">
        <f t="shared" si="45"/>
        <v>1.3851346103323506E-5</v>
      </c>
      <c r="P73" s="4">
        <f t="shared" si="46"/>
        <v>2048.3165512398705</v>
      </c>
      <c r="Q73" s="4">
        <f t="shared" si="47"/>
        <v>169779992.36525759</v>
      </c>
      <c r="R73" s="5">
        <f t="shared" si="30"/>
        <v>82887.575293226881</v>
      </c>
      <c r="S73" s="5">
        <f t="shared" si="48"/>
        <v>1.1170159840259579E-7</v>
      </c>
      <c r="T73" s="5">
        <f t="shared" si="49"/>
        <v>1.9928519938094928E-4</v>
      </c>
      <c r="U73" s="5">
        <f t="shared" si="50"/>
        <v>7.5232133994432388E-7</v>
      </c>
      <c r="V73" s="5">
        <f t="shared" si="51"/>
        <v>111.25216574360007</v>
      </c>
      <c r="W73" s="5">
        <f t="shared" si="52"/>
        <v>9221422.2646072078</v>
      </c>
      <c r="X73" s="6">
        <f t="shared" si="36"/>
        <v>82887.575293226881</v>
      </c>
      <c r="Y73" s="6">
        <f t="shared" si="53"/>
        <v>2.5179705993638234E-11</v>
      </c>
      <c r="Z73" s="6">
        <f t="shared" si="54"/>
        <v>4.4922747758811554E-8</v>
      </c>
      <c r="AA73" s="6">
        <f t="shared" si="55"/>
        <v>9.7431306262519633E-11</v>
      </c>
      <c r="AB73" s="6">
        <f t="shared" si="56"/>
        <v>1.4407997297717854E-2</v>
      </c>
      <c r="AC73" s="6">
        <f t="shared" si="57"/>
        <v>1194.2439608391981</v>
      </c>
    </row>
    <row r="74" spans="4:29" x14ac:dyDescent="0.2">
      <c r="D74" s="7">
        <v>81141.081627022897</v>
      </c>
      <c r="E74">
        <v>35821.865585955202</v>
      </c>
      <c r="F74" s="2">
        <f t="shared" si="58"/>
        <v>4.9092407926401416</v>
      </c>
      <c r="G74" s="2">
        <f>$B$4/EXP(((F74-$B$5)/(SQRT(2)*$B$6))^2)</f>
        <v>36064.719364117787</v>
      </c>
      <c r="H74" s="2">
        <f>$B$8/EXP(((F74-$B$9)/(SQRT(2)*$B$10))^2)</f>
        <v>890.69557875918122</v>
      </c>
      <c r="I74" s="2">
        <f>$B$12/EXP(((F74-$B$13)/(SQRT(2)*$B$14))^2)</f>
        <v>0.22929835825939865</v>
      </c>
      <c r="J74" s="2">
        <f t="shared" si="42"/>
        <v>36955.644241235226</v>
      </c>
      <c r="K74" s="2">
        <f>ABS(J74-E74)</f>
        <v>1133.7786552800244</v>
      </c>
      <c r="L74" s="4">
        <f t="shared" si="24"/>
        <v>81141.081627023043</v>
      </c>
      <c r="M74" s="4">
        <f t="shared" si="43"/>
        <v>5.4777344140253667E-6</v>
      </c>
      <c r="N74" s="4">
        <f t="shared" si="44"/>
        <v>9.5668284592420952E-3</v>
      </c>
      <c r="O74" s="4">
        <f t="shared" si="45"/>
        <v>1.3850052256052819E-5</v>
      </c>
      <c r="P74" s="4">
        <f t="shared" si="46"/>
        <v>1962.7239393876448</v>
      </c>
      <c r="Q74" s="4">
        <f t="shared" si="47"/>
        <v>159257543.37716511</v>
      </c>
      <c r="R74" s="5">
        <f t="shared" si="30"/>
        <v>81141.081627023043</v>
      </c>
      <c r="S74" s="5">
        <f t="shared" si="48"/>
        <v>1.352843973338584E-7</v>
      </c>
      <c r="T74" s="5">
        <f t="shared" si="49"/>
        <v>2.3627334307978711E-4</v>
      </c>
      <c r="U74" s="5">
        <f t="shared" si="50"/>
        <v>9.1115382887308362E-7</v>
      </c>
      <c r="V74" s="5">
        <f t="shared" si="51"/>
        <v>129.12178231041429</v>
      </c>
      <c r="W74" s="5">
        <f t="shared" si="52"/>
        <v>10477081.078276025</v>
      </c>
      <c r="X74" s="6">
        <f t="shared" si="36"/>
        <v>81141.081627023043</v>
      </c>
      <c r="Y74" s="6">
        <f t="shared" si="53"/>
        <v>3.4827264159074666E-11</v>
      </c>
      <c r="Z74" s="6">
        <f t="shared" si="54"/>
        <v>6.082559626503184E-8</v>
      </c>
      <c r="AA74" s="6">
        <f t="shared" si="55"/>
        <v>1.3476193254304879E-10</v>
      </c>
      <c r="AB74" s="6">
        <f t="shared" si="56"/>
        <v>1.9097434885474274E-2</v>
      </c>
      <c r="AC74" s="6">
        <f t="shared" si="57"/>
        <v>1549.5865229090255</v>
      </c>
    </row>
    <row r="75" spans="4:29" x14ac:dyDescent="0.2">
      <c r="D75" s="7">
        <v>79431.387687620721</v>
      </c>
      <c r="E75">
        <v>34291.715743043504</v>
      </c>
      <c r="F75" s="2">
        <f t="shared" si="58"/>
        <v>4.8999921498566037</v>
      </c>
      <c r="G75" s="2">
        <f>$B$4/EXP(((F75-$B$5)/(SQRT(2)*$B$6))^2)</f>
        <v>34413.088088428012</v>
      </c>
      <c r="H75" s="2">
        <f>$B$8/EXP(((F75-$B$9)/(SQRT(2)*$B$10))^2)</f>
        <v>1028.6963731791632</v>
      </c>
      <c r="I75" s="2">
        <f>$B$12/EXP(((F75-$B$13)/(SQRT(2)*$B$14))^2)</f>
        <v>0.30274193772261476</v>
      </c>
      <c r="J75" s="2">
        <f t="shared" si="42"/>
        <v>35442.087203544899</v>
      </c>
      <c r="K75" s="2">
        <f>ABS(J75-E75)</f>
        <v>1150.3714605013956</v>
      </c>
      <c r="L75" s="4">
        <f t="shared" si="24"/>
        <v>79431.387687620867</v>
      </c>
      <c r="M75" s="4">
        <f t="shared" si="43"/>
        <v>5.454304080617642E-6</v>
      </c>
      <c r="N75" s="4">
        <f t="shared" si="44"/>
        <v>9.3251906302885372E-3</v>
      </c>
      <c r="O75" s="4">
        <f t="shared" si="45"/>
        <v>1.3790810365602118E-5</v>
      </c>
      <c r="P75" s="4">
        <f t="shared" si="46"/>
        <v>1872.8384141160959</v>
      </c>
      <c r="Q75" s="4">
        <f t="shared" si="47"/>
        <v>148762154.14792466</v>
      </c>
      <c r="R75" s="5">
        <f t="shared" si="30"/>
        <v>79431.387687620867</v>
      </c>
      <c r="S75" s="5">
        <f t="shared" si="48"/>
        <v>1.6304328200741779E-7</v>
      </c>
      <c r="T75" s="5">
        <f t="shared" si="49"/>
        <v>2.7875411110832196E-4</v>
      </c>
      <c r="U75" s="5">
        <f t="shared" si="50"/>
        <v>1.0981126693160225E-6</v>
      </c>
      <c r="V75" s="5">
        <f t="shared" si="51"/>
        <v>149.12739248828183</v>
      </c>
      <c r="W75" s="5">
        <f t="shared" si="52"/>
        <v>11845395.727580713</v>
      </c>
      <c r="X75" s="6">
        <f t="shared" si="36"/>
        <v>79431.387687620867</v>
      </c>
      <c r="Y75" s="6">
        <f t="shared" si="53"/>
        <v>4.7983098234354902E-11</v>
      </c>
      <c r="Z75" s="6">
        <f t="shared" si="54"/>
        <v>8.2036412245015814E-8</v>
      </c>
      <c r="AA75" s="6">
        <f t="shared" si="55"/>
        <v>1.8566761425559025E-10</v>
      </c>
      <c r="AB75" s="6">
        <f t="shared" si="56"/>
        <v>2.5214286254162173E-2</v>
      </c>
      <c r="AC75" s="6">
        <f t="shared" si="57"/>
        <v>2002.8057467210053</v>
      </c>
    </row>
    <row r="76" spans="4:29" x14ac:dyDescent="0.2">
      <c r="D76" s="7">
        <v>77757.718081498737</v>
      </c>
      <c r="E76">
        <v>32746.720825363402</v>
      </c>
      <c r="F76" s="2">
        <f t="shared" si="58"/>
        <v>4.8907435070731218</v>
      </c>
      <c r="G76" s="2">
        <f>$B$4/EXP(((F76-$B$5)/(SQRT(2)*$B$6))^2)</f>
        <v>32699.693275991172</v>
      </c>
      <c r="H76" s="2">
        <f>$B$8/EXP(((F76-$B$9)/(SQRT(2)*$B$10))^2)</f>
        <v>1182.2572743482892</v>
      </c>
      <c r="I76" s="2">
        <f>$B$12/EXP(((F76-$B$13)/(SQRT(2)*$B$14))^2)</f>
        <v>0.39814791787097042</v>
      </c>
      <c r="J76" s="2">
        <f t="shared" si="42"/>
        <v>33882.34869825733</v>
      </c>
      <c r="K76" s="2">
        <f>ABS(J76-E76)</f>
        <v>1135.6278728939287</v>
      </c>
      <c r="L76" s="4">
        <f t="shared" si="24"/>
        <v>77757.718081498737</v>
      </c>
      <c r="M76" s="4">
        <f t="shared" si="43"/>
        <v>5.4082488280090843E-6</v>
      </c>
      <c r="N76" s="4">
        <f t="shared" si="44"/>
        <v>9.0516216857844355E-3</v>
      </c>
      <c r="O76" s="4">
        <f t="shared" si="45"/>
        <v>1.3674363015825352E-5</v>
      </c>
      <c r="P76" s="4">
        <f t="shared" si="46"/>
        <v>1779.5915768835598</v>
      </c>
      <c r="Q76" s="4">
        <f t="shared" si="47"/>
        <v>138376980.13552162</v>
      </c>
      <c r="R76" s="5">
        <f t="shared" si="30"/>
        <v>77757.718081498737</v>
      </c>
      <c r="S76" s="5">
        <f t="shared" si="48"/>
        <v>1.955352138759638E-7</v>
      </c>
      <c r="T76" s="5">
        <f t="shared" si="49"/>
        <v>3.2726134439079081E-4</v>
      </c>
      <c r="U76" s="5">
        <f t="shared" si="50"/>
        <v>1.3169490518771888E-6</v>
      </c>
      <c r="V76" s="5">
        <f t="shared" si="51"/>
        <v>171.38871018658406</v>
      </c>
      <c r="W76" s="5">
        <f t="shared" si="52"/>
        <v>13326795.009040095</v>
      </c>
      <c r="X76" s="6">
        <f t="shared" si="36"/>
        <v>77757.718081498737</v>
      </c>
      <c r="Y76" s="6">
        <f t="shared" si="53"/>
        <v>6.5850251010792206E-11</v>
      </c>
      <c r="Z76" s="6">
        <f t="shared" si="54"/>
        <v>1.1021156367227599E-7</v>
      </c>
      <c r="AA76" s="6">
        <f t="shared" si="55"/>
        <v>2.5480345065654411E-10</v>
      </c>
      <c r="AB76" s="6">
        <f t="shared" si="56"/>
        <v>3.3160306920657148E-2</v>
      </c>
      <c r="AC76" s="6">
        <f t="shared" si="57"/>
        <v>2578.4697970324301</v>
      </c>
    </row>
    <row r="77" spans="4:29" x14ac:dyDescent="0.2">
      <c r="D77" s="7">
        <v>76119.313753137118</v>
      </c>
      <c r="E77">
        <v>31202.896984998701</v>
      </c>
      <c r="F77" s="2">
        <f t="shared" si="58"/>
        <v>4.8814948642895857</v>
      </c>
      <c r="G77" s="2">
        <f>$B$4/EXP(((F77-$B$5)/(SQRT(2)*$B$6))^2)</f>
        <v>30941.59202859992</v>
      </c>
      <c r="H77" s="2">
        <f>$B$8/EXP(((F77-$B$9)/(SQRT(2)*$B$10))^2)</f>
        <v>1352.0839428493823</v>
      </c>
      <c r="I77" s="2">
        <f>$B$12/EXP(((F77-$B$13)/(SQRT(2)*$B$14))^2)</f>
        <v>0.52157471927974242</v>
      </c>
      <c r="J77" s="2">
        <f t="shared" si="42"/>
        <v>32294.197546168583</v>
      </c>
      <c r="K77" s="2">
        <f>ABS(J77-E77)</f>
        <v>1091.3005611698827</v>
      </c>
      <c r="L77" s="4">
        <f t="shared" ref="L77:L140" si="59">10^$F77</f>
        <v>76119.313753137118</v>
      </c>
      <c r="M77" s="4">
        <f t="shared" si="43"/>
        <v>5.3401434934275704E-6</v>
      </c>
      <c r="N77" s="4">
        <f t="shared" si="44"/>
        <v>8.7493142137038699E-3</v>
      </c>
      <c r="O77" s="4">
        <f t="shared" si="45"/>
        <v>1.3502163640759857E-5</v>
      </c>
      <c r="P77" s="4">
        <f t="shared" si="46"/>
        <v>1683.9117139431069</v>
      </c>
      <c r="Q77" s="4">
        <f t="shared" si="47"/>
        <v>128178204.08621822</v>
      </c>
      <c r="R77" s="5">
        <f t="shared" ref="R77:R140" si="60">10^$F77</f>
        <v>76119.313753137118</v>
      </c>
      <c r="S77" s="5">
        <f t="shared" si="48"/>
        <v>2.3335328910358387E-7</v>
      </c>
      <c r="T77" s="5">
        <f t="shared" si="49"/>
        <v>3.823270389047321E-4</v>
      </c>
      <c r="U77" s="5">
        <f t="shared" si="50"/>
        <v>1.5716575380244848E-6</v>
      </c>
      <c r="V77" s="5">
        <f t="shared" si="51"/>
        <v>196.00803315678638</v>
      </c>
      <c r="W77" s="5">
        <f t="shared" si="52"/>
        <v>14919996.973996725</v>
      </c>
      <c r="X77" s="6">
        <f t="shared" ref="X77:X140" si="61">10^$F77</f>
        <v>76119.313753137118</v>
      </c>
      <c r="Y77" s="6">
        <f t="shared" si="53"/>
        <v>9.0017470365569282E-11</v>
      </c>
      <c r="Z77" s="6">
        <f t="shared" si="54"/>
        <v>1.4748501307511249E-7</v>
      </c>
      <c r="AA77" s="6">
        <f t="shared" si="55"/>
        <v>3.4831700284272489E-10</v>
      </c>
      <c r="AB77" s="6">
        <f t="shared" si="56"/>
        <v>4.3440080927608322E-2</v>
      </c>
      <c r="AC77" s="6">
        <f t="shared" si="57"/>
        <v>3306.6291495902856</v>
      </c>
    </row>
    <row r="78" spans="4:29" x14ac:dyDescent="0.2">
      <c r="D78" s="7">
        <v>74515.431640825991</v>
      </c>
      <c r="E78">
        <v>29674.0329065517</v>
      </c>
      <c r="F78" s="2">
        <f t="shared" si="58"/>
        <v>4.8722462215060505</v>
      </c>
      <c r="G78" s="2">
        <f>$B$4/EXP(((F78-$B$5)/(SQRT(2)*$B$6))^2)</f>
        <v>29155.505516888901</v>
      </c>
      <c r="H78" s="2">
        <f>$B$8/EXP(((F78-$B$9)/(SQRT(2)*$B$10))^2)</f>
        <v>1538.7291798037563</v>
      </c>
      <c r="I78" s="2">
        <f>$B$12/EXP(((F78-$B$13)/(SQRT(2)*$B$14))^2)</f>
        <v>0.68059513217406842</v>
      </c>
      <c r="J78" s="2">
        <f t="shared" ref="J78:J141" si="62">G78+H78+I78</f>
        <v>30694.915291824829</v>
      </c>
      <c r="K78" s="2">
        <f>ABS(J78-E78)</f>
        <v>1020.8823852731293</v>
      </c>
      <c r="L78" s="4">
        <f t="shared" si="59"/>
        <v>74515.431640826122</v>
      </c>
      <c r="M78" s="4">
        <f t="shared" ref="M78:M141" si="63">G78/$L78^2</f>
        <v>5.2508321160571923E-6</v>
      </c>
      <c r="N78" s="4">
        <f t="shared" ref="N78:N141" si="64">M78*(L77-L78)</f>
        <v>8.4217157056922249E-3</v>
      </c>
      <c r="O78" s="4">
        <f t="shared" ref="O78:O141" si="65">M78/SUM(N:N)</f>
        <v>1.3276346331970182E-5</v>
      </c>
      <c r="P78" s="4">
        <f t="shared" ref="P78:P141" si="66">L78*O78*(L77-L78)</f>
        <v>1586.708829346426</v>
      </c>
      <c r="Q78" s="4">
        <f t="shared" ref="Q78:Q141" si="67">P78*L78</f>
        <v>118234293.30705884</v>
      </c>
      <c r="R78" s="5">
        <f t="shared" si="60"/>
        <v>74515.431640826122</v>
      </c>
      <c r="S78" s="5">
        <f t="shared" ref="S78:S141" si="68">H78/$L78^2</f>
        <v>2.7712119724858255E-7</v>
      </c>
      <c r="T78" s="5">
        <f t="shared" ref="T78:T141" si="69">S78*(R77-R78)</f>
        <v>4.4446973120920865E-4</v>
      </c>
      <c r="U78" s="5">
        <f t="shared" ref="U78:U141" si="70">S78/SUM(T:T)</f>
        <v>1.8664387387690597E-6</v>
      </c>
      <c r="V78" s="5">
        <f t="shared" ref="V78:V141" si="71">R78*U78*(R77-R78)</f>
        <v>223.06549951228899</v>
      </c>
      <c r="W78" s="5">
        <f t="shared" ref="W78:W141" si="72">V78*R78</f>
        <v>16621821.980334703</v>
      </c>
      <c r="X78" s="6">
        <f t="shared" si="61"/>
        <v>74515.431640826122</v>
      </c>
      <c r="Y78" s="6">
        <f t="shared" ref="Y78:Y141" si="73">I78/$L78^2</f>
        <v>1.2257344589623589E-10</v>
      </c>
      <c r="Z78" s="6">
        <f t="shared" ref="Z78:Z141" si="74">Y78*(X77-X78)</f>
        <v>1.9659335731729234E-7</v>
      </c>
      <c r="AA78" s="6">
        <f t="shared" ref="AA78:AA141" si="75">Y78/SUM(Z:Z)</f>
        <v>4.7429032530347501E-10</v>
      </c>
      <c r="AB78" s="6">
        <f t="shared" ref="AB78:AB141" si="76">X78*AA78*(X77-X78)</f>
        <v>5.6684318713530725E-2</v>
      </c>
      <c r="AC78" s="6">
        <f t="shared" ref="AC78:AC141" si="77">AB78*X78</f>
        <v>4223.8564762049</v>
      </c>
    </row>
    <row r="79" spans="4:29" x14ac:dyDescent="0.2">
      <c r="D79" s="7">
        <v>72945.344339634757</v>
      </c>
      <c r="E79">
        <v>28178.568755107299</v>
      </c>
      <c r="F79" s="2">
        <f t="shared" si="58"/>
        <v>4.8629975787225677</v>
      </c>
      <c r="G79" s="2">
        <f>$B$4/EXP(((F79-$B$5)/(SQRT(2)*$B$6))^2)</f>
        <v>27357.56501492202</v>
      </c>
      <c r="H79" s="2">
        <f>$B$8/EXP(((F79-$B$9)/(SQRT(2)*$B$10))^2)</f>
        <v>1742.5594281800563</v>
      </c>
      <c r="I79" s="2">
        <f>$B$12/EXP(((F79-$B$13)/(SQRT(2)*$B$14))^2)</f>
        <v>0.88462939371226679</v>
      </c>
      <c r="J79" s="2">
        <f t="shared" si="62"/>
        <v>29101.009072495788</v>
      </c>
      <c r="K79" s="2">
        <f>ABS(J79-E79)</f>
        <v>922.44031738848935</v>
      </c>
      <c r="L79" s="4">
        <f t="shared" si="59"/>
        <v>72945.344339634888</v>
      </c>
      <c r="M79" s="4">
        <f t="shared" si="63"/>
        <v>5.1414105283699566E-6</v>
      </c>
      <c r="N79" s="4">
        <f t="shared" si="64"/>
        <v>8.0724633808045791E-3</v>
      </c>
      <c r="O79" s="4">
        <f t="shared" si="65"/>
        <v>1.2999681821999024E-5</v>
      </c>
      <c r="P79" s="4">
        <f t="shared" si="66"/>
        <v>1488.8608236686146</v>
      </c>
      <c r="Q79" s="4">
        <f t="shared" si="67"/>
        <v>108605465.45629951</v>
      </c>
      <c r="R79" s="5">
        <f t="shared" si="60"/>
        <v>72945.344339634888</v>
      </c>
      <c r="S79" s="5">
        <f t="shared" si="68"/>
        <v>3.274857753410628E-7</v>
      </c>
      <c r="T79" s="5">
        <f t="shared" si="69"/>
        <v>5.1418125718376794E-4</v>
      </c>
      <c r="U79" s="5">
        <f t="shared" si="70"/>
        <v>2.2056491656395921E-6</v>
      </c>
      <c r="V79" s="5">
        <f t="shared" si="71"/>
        <v>252.61423152071993</v>
      </c>
      <c r="W79" s="5">
        <f t="shared" si="72"/>
        <v>18427032.103371166</v>
      </c>
      <c r="X79" s="6">
        <f t="shared" si="61"/>
        <v>72945.344339634888</v>
      </c>
      <c r="Y79" s="6">
        <f t="shared" si="73"/>
        <v>1.6625174338640765E-10</v>
      </c>
      <c r="Z79" s="6">
        <f t="shared" si="74"/>
        <v>2.6102975109190228E-7</v>
      </c>
      <c r="AA79" s="6">
        <f t="shared" si="75"/>
        <v>6.4330078082132635E-10</v>
      </c>
      <c r="AB79" s="6">
        <f t="shared" si="76"/>
        <v>7.3677597922394353E-2</v>
      </c>
      <c r="AC79" s="6">
        <f t="shared" si="77"/>
        <v>5374.4377505662242</v>
      </c>
    </row>
    <row r="80" spans="4:29" x14ac:dyDescent="0.2">
      <c r="D80" s="7">
        <v>71408.339771488565</v>
      </c>
      <c r="E80">
        <v>26729.361590686301</v>
      </c>
      <c r="F80" s="2">
        <f t="shared" si="58"/>
        <v>4.8537489359390316</v>
      </c>
      <c r="G80" s="2">
        <f>$B$4/EXP(((F80-$B$5)/(SQRT(2)*$B$6))^2)</f>
        <v>25563.084042624236</v>
      </c>
      <c r="H80" s="2">
        <f>$B$8/EXP(((F80-$B$9)/(SQRT(2)*$B$10))^2)</f>
        <v>1963.7214356921381</v>
      </c>
      <c r="I80" s="2">
        <f>$B$12/EXP(((F80-$B$13)/(SQRT(2)*$B$14))^2)</f>
        <v>1.1453391715900409</v>
      </c>
      <c r="J80" s="2">
        <f t="shared" si="62"/>
        <v>27527.950817487967</v>
      </c>
      <c r="K80" s="2">
        <f>ABS(J80-E80)</f>
        <v>798.58922680166506</v>
      </c>
      <c r="L80" s="4">
        <f t="shared" si="59"/>
        <v>71408.339771488681</v>
      </c>
      <c r="M80" s="4">
        <f t="shared" si="63"/>
        <v>5.0132039820292971E-6</v>
      </c>
      <c r="N80" s="4">
        <f t="shared" si="64"/>
        <v>7.7053174214277856E-3</v>
      </c>
      <c r="O80" s="4">
        <f t="shared" si="65"/>
        <v>1.267552091309484E-5</v>
      </c>
      <c r="P80" s="4">
        <f t="shared" si="66"/>
        <v>1391.2010934699006</v>
      </c>
      <c r="Q80" s="4">
        <f t="shared" si="67"/>
        <v>99343360.372965246</v>
      </c>
      <c r="R80" s="5">
        <f t="shared" si="60"/>
        <v>71408.339771488681</v>
      </c>
      <c r="S80" s="5">
        <f t="shared" si="68"/>
        <v>3.8510752867663387E-7</v>
      </c>
      <c r="T80" s="5">
        <f t="shared" si="69"/>
        <v>5.919120308034827E-4</v>
      </c>
      <c r="U80" s="5">
        <f t="shared" si="70"/>
        <v>2.5937373872880903E-6</v>
      </c>
      <c r="V80" s="5">
        <f t="shared" si="71"/>
        <v>284.67550281433989</v>
      </c>
      <c r="W80" s="5">
        <f t="shared" si="72"/>
        <v>20328205.029585764</v>
      </c>
      <c r="X80" s="6">
        <f t="shared" si="61"/>
        <v>71408.339771488681</v>
      </c>
      <c r="Y80" s="6">
        <f t="shared" si="73"/>
        <v>2.2461370021767881E-10</v>
      </c>
      <c r="Z80" s="6">
        <f t="shared" si="74"/>
        <v>3.4523228330279501E-7</v>
      </c>
      <c r="AA80" s="6">
        <f t="shared" si="75"/>
        <v>8.6912874289301192E-10</v>
      </c>
      <c r="AB80" s="6">
        <f t="shared" si="76"/>
        <v>9.5391176880923786E-2</v>
      </c>
      <c r="AC80" s="6">
        <f t="shared" si="77"/>
        <v>6811.7255699151819</v>
      </c>
    </row>
    <row r="81" spans="4:29" x14ac:dyDescent="0.2">
      <c r="D81" s="7">
        <v>69903.720862274946</v>
      </c>
      <c r="E81">
        <v>25330.846484921301</v>
      </c>
      <c r="F81" s="2">
        <f t="shared" si="58"/>
        <v>4.8445002931554946</v>
      </c>
      <c r="G81" s="2">
        <f>$B$4/EXP(((F81-$B$5)/(SQRT(2)*$B$6))^2)</f>
        <v>23786.360652832776</v>
      </c>
      <c r="H81" s="2">
        <f>$B$8/EXP(((F81-$B$9)/(SQRT(2)*$B$10))^2)</f>
        <v>2202.1101445969343</v>
      </c>
      <c r="I81" s="2">
        <f>$B$12/EXP(((F81-$B$13)/(SQRT(2)*$B$14))^2)</f>
        <v>1.4770904297401899</v>
      </c>
      <c r="J81" s="2">
        <f t="shared" si="62"/>
        <v>25989.947887859453</v>
      </c>
      <c r="K81" s="2">
        <f>ABS(J81-E81)</f>
        <v>659.1014029381513</v>
      </c>
      <c r="L81" s="4">
        <f t="shared" si="59"/>
        <v>69903.720862274946</v>
      </c>
      <c r="M81" s="4">
        <f t="shared" si="63"/>
        <v>4.8677404469141734E-6</v>
      </c>
      <c r="N81" s="4">
        <f t="shared" si="64"/>
        <v>7.3240943215715851E-3</v>
      </c>
      <c r="O81" s="4">
        <f t="shared" si="65"/>
        <v>1.2307726965740219E-5</v>
      </c>
      <c r="P81" s="4">
        <f t="shared" si="66"/>
        <v>1294.5077712342998</v>
      </c>
      <c r="Q81" s="4">
        <f t="shared" si="67"/>
        <v>90490909.894408166</v>
      </c>
      <c r="R81" s="5">
        <f t="shared" si="60"/>
        <v>69903.720862274946</v>
      </c>
      <c r="S81" s="5">
        <f t="shared" si="68"/>
        <v>4.5064904109817778E-7</v>
      </c>
      <c r="T81" s="5">
        <f t="shared" si="69"/>
        <v>6.7805506865535614E-4</v>
      </c>
      <c r="U81" s="5">
        <f t="shared" si="70"/>
        <v>3.0351659715885241E-6</v>
      </c>
      <c r="V81" s="5">
        <f t="shared" si="71"/>
        <v>319.23408344563848</v>
      </c>
      <c r="W81" s="5">
        <f t="shared" si="72"/>
        <v>22315650.2589081</v>
      </c>
      <c r="X81" s="6">
        <f t="shared" si="61"/>
        <v>69903.720862274946</v>
      </c>
      <c r="Y81" s="6">
        <f t="shared" si="73"/>
        <v>3.0227797070502565E-10</v>
      </c>
      <c r="Z81" s="6">
        <f t="shared" si="74"/>
        <v>4.5481315056153724E-7</v>
      </c>
      <c r="AA81" s="6">
        <f t="shared" si="75"/>
        <v>1.1696458071279825E-9</v>
      </c>
      <c r="AB81" s="6">
        <f t="shared" si="76"/>
        <v>0.1230215450126152</v>
      </c>
      <c r="AC81" s="6">
        <f t="shared" si="77"/>
        <v>8599.663742607645</v>
      </c>
    </row>
    <row r="82" spans="4:29" x14ac:dyDescent="0.2">
      <c r="D82" s="7">
        <v>68430.805225673903</v>
      </c>
      <c r="E82">
        <v>23998.097967170899</v>
      </c>
      <c r="F82" s="2">
        <f t="shared" si="58"/>
        <v>4.8352516503720144</v>
      </c>
      <c r="G82" s="2">
        <f>$B$4/EXP(((F82-$B$5)/(SQRT(2)*$B$6))^2)</f>
        <v>22040.512805352319</v>
      </c>
      <c r="H82" s="2">
        <f>$B$8/EXP(((F82-$B$9)/(SQRT(2)*$B$10))^2)</f>
        <v>2457.3389726907239</v>
      </c>
      <c r="I82" s="2">
        <f>$B$12/EXP(((F82-$B$13)/(SQRT(2)*$B$14))^2)</f>
        <v>1.8974934083215809</v>
      </c>
      <c r="J82" s="2">
        <f t="shared" si="62"/>
        <v>24499.749271451361</v>
      </c>
      <c r="K82" s="2">
        <f>ABS(J82-E82)</f>
        <v>501.65130428046177</v>
      </c>
      <c r="L82" s="4">
        <f t="shared" si="59"/>
        <v>68430.805225674034</v>
      </c>
      <c r="M82" s="4">
        <f t="shared" si="63"/>
        <v>4.7067203349795958E-6</v>
      </c>
      <c r="N82" s="4">
        <f t="shared" si="64"/>
        <v>6.9326019784989286E-3</v>
      </c>
      <c r="O82" s="4">
        <f t="shared" si="65"/>
        <v>1.1900599347639702E-5</v>
      </c>
      <c r="P82" s="4">
        <f t="shared" si="66"/>
        <v>1199.4947661294339</v>
      </c>
      <c r="Q82" s="4">
        <f t="shared" si="67"/>
        <v>82082392.710218713</v>
      </c>
      <c r="R82" s="5">
        <f t="shared" si="60"/>
        <v>68430.805225674034</v>
      </c>
      <c r="S82" s="5">
        <f t="shared" si="68"/>
        <v>5.2476126190188322E-7</v>
      </c>
      <c r="T82" s="5">
        <f t="shared" si="69"/>
        <v>7.7292906813771021E-4</v>
      </c>
      <c r="U82" s="5">
        <f t="shared" si="70"/>
        <v>3.5343191265893714E-6</v>
      </c>
      <c r="V82" s="5">
        <f t="shared" si="71"/>
        <v>356.23393161420233</v>
      </c>
      <c r="W82" s="5">
        <f t="shared" si="72"/>
        <v>24377374.789067563</v>
      </c>
      <c r="X82" s="6">
        <f t="shared" si="61"/>
        <v>68430.805225674034</v>
      </c>
      <c r="Y82" s="6">
        <f t="shared" si="73"/>
        <v>4.052070334891722E-10</v>
      </c>
      <c r="Z82" s="6">
        <f t="shared" si="74"/>
        <v>5.968357756868711E-7</v>
      </c>
      <c r="AA82" s="6">
        <f t="shared" si="75"/>
        <v>1.5679234137835187E-9</v>
      </c>
      <c r="AB82" s="6">
        <f t="shared" si="76"/>
        <v>0.1580353958305584</v>
      </c>
      <c r="AC82" s="6">
        <f t="shared" si="77"/>
        <v>10814.48939084324</v>
      </c>
    </row>
    <row r="83" spans="4:29" x14ac:dyDescent="0.2">
      <c r="D83" s="7">
        <v>66988.924853650838</v>
      </c>
      <c r="E83">
        <v>22739.2557996424</v>
      </c>
      <c r="F83" s="2">
        <f t="shared" si="58"/>
        <v>4.8260030075884774</v>
      </c>
      <c r="G83" s="2">
        <f>$B$4/EXP(((F83-$B$5)/(SQRT(2)*$B$6))^2)</f>
        <v>20337.348648769868</v>
      </c>
      <c r="H83" s="2">
        <f>$B$8/EXP(((F83-$B$9)/(SQRT(2)*$B$10))^2)</f>
        <v>2728.7137134224331</v>
      </c>
      <c r="I83" s="2">
        <f>$B$12/EXP(((F83-$B$13)/(SQRT(2)*$B$14))^2)</f>
        <v>2.428027990211707</v>
      </c>
      <c r="J83" s="2">
        <f t="shared" si="62"/>
        <v>23068.490390182513</v>
      </c>
      <c r="K83" s="2">
        <f>ABS(J83-E83)</f>
        <v>329.23459054011255</v>
      </c>
      <c r="L83" s="4">
        <f t="shared" si="59"/>
        <v>66988.924853650838</v>
      </c>
      <c r="M83" s="4">
        <f t="shared" si="63"/>
        <v>4.5319834867122154E-6</v>
      </c>
      <c r="N83" s="4">
        <f t="shared" si="64"/>
        <v>6.5345780358235872E-3</v>
      </c>
      <c r="O83" s="4">
        <f t="shared" si="65"/>
        <v>1.1458789961378723E-5</v>
      </c>
      <c r="P83" s="4">
        <f t="shared" si="66"/>
        <v>1106.8047044430509</v>
      </c>
      <c r="Q83" s="4">
        <f t="shared" si="67"/>
        <v>74143657.17360276</v>
      </c>
      <c r="R83" s="5">
        <f t="shared" si="60"/>
        <v>66988.924853650838</v>
      </c>
      <c r="S83" s="5">
        <f t="shared" si="68"/>
        <v>6.0806773305445776E-7</v>
      </c>
      <c r="T83" s="5">
        <f t="shared" si="69"/>
        <v>8.7676092915186263E-4</v>
      </c>
      <c r="U83" s="5">
        <f t="shared" si="70"/>
        <v>4.0953964692577424E-6</v>
      </c>
      <c r="V83" s="5">
        <f t="shared" si="71"/>
        <v>395.57441003906337</v>
      </c>
      <c r="W83" s="5">
        <f t="shared" si="72"/>
        <v>26499104.42813408</v>
      </c>
      <c r="X83" s="6">
        <f t="shared" si="61"/>
        <v>66988.924853650838</v>
      </c>
      <c r="Y83" s="6">
        <f t="shared" si="73"/>
        <v>5.4106279766119278E-10</v>
      </c>
      <c r="Z83" s="6">
        <f t="shared" si="74"/>
        <v>7.8014782797963152E-7</v>
      </c>
      <c r="AA83" s="6">
        <f t="shared" si="75"/>
        <v>2.0936088435465613E-9</v>
      </c>
      <c r="AB83" s="6">
        <f t="shared" si="76"/>
        <v>0.20222171146438409</v>
      </c>
      <c r="AC83" s="6">
        <f t="shared" si="77"/>
        <v>13546.615033064289</v>
      </c>
    </row>
    <row r="84" spans="4:29" x14ac:dyDescent="0.2">
      <c r="D84" s="7">
        <v>65577.425813549169</v>
      </c>
      <c r="E84">
        <v>21544.0015382286</v>
      </c>
      <c r="F84" s="2">
        <f t="shared" si="58"/>
        <v>4.8167543648049405</v>
      </c>
      <c r="G84" s="2">
        <f>$B$4/EXP(((F84-$B$5)/(SQRT(2)*$B$6))^2)</f>
        <v>18687.272423580482</v>
      </c>
      <c r="H84" s="2">
        <f>$B$8/EXP(((F84-$B$9)/(SQRT(2)*$B$10))^2)</f>
        <v>3015.2113038454299</v>
      </c>
      <c r="I84" s="2">
        <f>$B$12/EXP(((F84-$B$13)/(SQRT(2)*$B$14))^2)</f>
        <v>3.0947624841838701</v>
      </c>
      <c r="J84" s="2">
        <f t="shared" si="62"/>
        <v>21705.578489910095</v>
      </c>
      <c r="K84" s="2">
        <f>ABS(J84-E84)</f>
        <v>161.57695168149439</v>
      </c>
      <c r="L84" s="4">
        <f t="shared" si="59"/>
        <v>65577.425813549286</v>
      </c>
      <c r="M84" s="4">
        <f t="shared" si="63"/>
        <v>4.3454743142498967E-6</v>
      </c>
      <c r="N84" s="4">
        <f t="shared" si="64"/>
        <v>6.1336328233496835E-3</v>
      </c>
      <c r="O84" s="4">
        <f t="shared" si="65"/>
        <v>1.0987215111341769E-5</v>
      </c>
      <c r="P84" s="4">
        <f t="shared" si="66"/>
        <v>1017.0038085509567</v>
      </c>
      <c r="Q84" s="4">
        <f t="shared" si="67"/>
        <v>66692491.807347447</v>
      </c>
      <c r="R84" s="5">
        <f t="shared" si="60"/>
        <v>65577.425813549286</v>
      </c>
      <c r="S84" s="5">
        <f t="shared" si="68"/>
        <v>7.0114690768690651E-7</v>
      </c>
      <c r="T84" s="5">
        <f t="shared" si="69"/>
        <v>9.8966818717024065E-4</v>
      </c>
      <c r="U84" s="5">
        <f t="shared" si="70"/>
        <v>4.7222939387819413E-6</v>
      </c>
      <c r="V84" s="5">
        <f t="shared" si="71"/>
        <v>437.10720798401076</v>
      </c>
      <c r="W84" s="5">
        <f t="shared" si="72"/>
        <v>28664365.504139122</v>
      </c>
      <c r="X84" s="6">
        <f t="shared" si="61"/>
        <v>65577.425813549286</v>
      </c>
      <c r="Y84" s="6">
        <f t="shared" si="73"/>
        <v>7.1964546665224525E-10</v>
      </c>
      <c r="Z84" s="6">
        <f t="shared" si="74"/>
        <v>1.0157788853930784E-6</v>
      </c>
      <c r="AA84" s="6">
        <f t="shared" si="75"/>
        <v>2.7846233740594068E-9</v>
      </c>
      <c r="AB84" s="6">
        <f t="shared" si="76"/>
        <v>0.25775162751433461</v>
      </c>
      <c r="AC84" s="6">
        <f t="shared" si="77"/>
        <v>16902.688231642867</v>
      </c>
    </row>
    <row r="85" spans="4:29" x14ac:dyDescent="0.2">
      <c r="D85" s="7">
        <v>64195.667951487281</v>
      </c>
      <c r="E85">
        <v>20418.619491096801</v>
      </c>
      <c r="F85" s="2">
        <f t="shared" si="58"/>
        <v>4.8075057220214585</v>
      </c>
      <c r="G85" s="2">
        <f>$B$4/EXP(((F85-$B$5)/(SQRT(2)*$B$6))^2)</f>
        <v>17099.225646454168</v>
      </c>
      <c r="H85" s="2">
        <f>$B$8/EXP(((F85-$B$9)/(SQRT(2)*$B$10))^2)</f>
        <v>3315.4646808860975</v>
      </c>
      <c r="I85" s="2">
        <f>$B$12/EXP(((F85-$B$13)/(SQRT(2)*$B$14))^2)</f>
        <v>3.9291732585098225</v>
      </c>
      <c r="J85" s="2">
        <f t="shared" si="62"/>
        <v>20418.619500598776</v>
      </c>
      <c r="K85" s="2">
        <f>ABS(J85-E85)</f>
        <v>9.5019750006031245E-6</v>
      </c>
      <c r="L85" s="4">
        <f t="shared" si="59"/>
        <v>64195.667951487281</v>
      </c>
      <c r="M85" s="4">
        <f t="shared" si="63"/>
        <v>4.1492060204963971E-6</v>
      </c>
      <c r="N85" s="4">
        <f t="shared" si="64"/>
        <v>5.7331980401358982E-3</v>
      </c>
      <c r="O85" s="4">
        <f t="shared" si="65"/>
        <v>1.0490965034351507E-5</v>
      </c>
      <c r="P85" s="4">
        <f t="shared" si="66"/>
        <v>930.57869610058367</v>
      </c>
      <c r="Q85" s="4">
        <f t="shared" si="67"/>
        <v>59739120.977601059</v>
      </c>
      <c r="R85" s="5">
        <f t="shared" si="60"/>
        <v>64195.667951487281</v>
      </c>
      <c r="S85" s="5">
        <f t="shared" si="68"/>
        <v>8.0451280655088774E-7</v>
      </c>
      <c r="T85" s="5">
        <f t="shared" si="69"/>
        <v>1.1116418955812574E-3</v>
      </c>
      <c r="U85" s="5">
        <f t="shared" si="70"/>
        <v>5.4184735158871929E-6</v>
      </c>
      <c r="V85" s="5">
        <f t="shared" si="71"/>
        <v>480.63414593026874</v>
      </c>
      <c r="W85" s="5">
        <f t="shared" si="72"/>
        <v>30854630.038286213</v>
      </c>
      <c r="X85" s="6">
        <f t="shared" si="61"/>
        <v>64195.667951487281</v>
      </c>
      <c r="Y85" s="6">
        <f t="shared" si="73"/>
        <v>9.5343202533637021E-10</v>
      </c>
      <c r="Z85" s="6">
        <f t="shared" si="74"/>
        <v>1.3174121969502296E-6</v>
      </c>
      <c r="AA85" s="6">
        <f t="shared" si="75"/>
        <v>3.6892459222721815E-9</v>
      </c>
      <c r="AB85" s="6">
        <f t="shared" si="76"/>
        <v>0.32724669739161505</v>
      </c>
      <c r="AC85" s="6">
        <f t="shared" si="77"/>
        <v>21007.820323972959</v>
      </c>
    </row>
    <row r="86" spans="4:29" x14ac:dyDescent="0.2">
      <c r="D86" s="7">
        <v>62843.024602006066</v>
      </c>
      <c r="E86">
        <v>19377.7752492072</v>
      </c>
      <c r="F86" s="2">
        <f t="shared" si="58"/>
        <v>4.7982570792379233</v>
      </c>
      <c r="G86" s="2">
        <f>$B$4/EXP(((F86-$B$5)/(SQRT(2)*$B$6))^2)</f>
        <v>15580.66227037974</v>
      </c>
      <c r="H86" s="2">
        <f>$B$8/EXP(((F86-$B$9)/(SQRT(2)*$B$10))^2)</f>
        <v>3627.7548644857807</v>
      </c>
      <c r="I86" s="2">
        <f>$B$12/EXP(((F86-$B$13)/(SQRT(2)*$B$14))^2)</f>
        <v>4.9690716299307001</v>
      </c>
      <c r="J86" s="2">
        <f t="shared" si="62"/>
        <v>19213.386206495452</v>
      </c>
      <c r="K86" s="2">
        <f>ABS(J86-E86)</f>
        <v>164.38904271174761</v>
      </c>
      <c r="L86" s="4">
        <f t="shared" si="59"/>
        <v>62843.024602006175</v>
      </c>
      <c r="M86" s="4">
        <f t="shared" si="63"/>
        <v>3.9452248078966418E-6</v>
      </c>
      <c r="N86" s="4">
        <f t="shared" si="64"/>
        <v>5.3364820986092675E-3</v>
      </c>
      <c r="O86" s="4">
        <f t="shared" si="65"/>
        <v>9.9752134041654888E-6</v>
      </c>
      <c r="P86" s="4">
        <f t="shared" si="66"/>
        <v>847.9350281597948</v>
      </c>
      <c r="Q86" s="4">
        <f t="shared" si="67"/>
        <v>53286801.835548781</v>
      </c>
      <c r="R86" s="5">
        <f t="shared" si="60"/>
        <v>62843.024602006175</v>
      </c>
      <c r="S86" s="5">
        <f t="shared" si="68"/>
        <v>9.1859436010919934E-7</v>
      </c>
      <c r="T86" s="5">
        <f t="shared" si="69"/>
        <v>1.242530552072561E-3</v>
      </c>
      <c r="U86" s="5">
        <f t="shared" si="70"/>
        <v>6.1868240897669369E-6</v>
      </c>
      <c r="V86" s="5">
        <f t="shared" si="71"/>
        <v>525.90602789365573</v>
      </c>
      <c r="W86" s="5">
        <f t="shared" si="72"/>
        <v>33049525.449264351</v>
      </c>
      <c r="X86" s="6">
        <f t="shared" si="61"/>
        <v>62843.024602006175</v>
      </c>
      <c r="Y86" s="6">
        <f t="shared" si="73"/>
        <v>1.2582330793400991E-9</v>
      </c>
      <c r="Z86" s="6">
        <f t="shared" si="74"/>
        <v>1.7019406068665182E-6</v>
      </c>
      <c r="AA86" s="6">
        <f t="shared" si="75"/>
        <v>4.8686546432985197E-9</v>
      </c>
      <c r="AB86" s="6">
        <f t="shared" si="76"/>
        <v>0.41385608956914477</v>
      </c>
      <c r="AC86" s="6">
        <f t="shared" si="77"/>
        <v>26007.968418483837</v>
      </c>
    </row>
    <row r="87" spans="4:29" x14ac:dyDescent="0.2">
      <c r="D87" s="7">
        <v>61518.882303908438</v>
      </c>
      <c r="E87">
        <v>18404.673314924799</v>
      </c>
      <c r="F87" s="2">
        <f t="shared" si="58"/>
        <v>4.7890084364543872</v>
      </c>
      <c r="G87" s="2">
        <f>$B$4/EXP(((F87-$B$5)/(SQRT(2)*$B$6))^2)</f>
        <v>14137.555666222774</v>
      </c>
      <c r="H87" s="2">
        <f>$B$8/EXP(((F87-$B$9)/(SQRT(2)*$B$10))^2)</f>
        <v>3950.0112684445335</v>
      </c>
      <c r="I87" s="2">
        <f>$B$12/EXP(((F87-$B$13)/(SQRT(2)*$B$14))^2)</f>
        <v>6.2596428712426624</v>
      </c>
      <c r="J87" s="2">
        <f t="shared" si="62"/>
        <v>18093.826577538548</v>
      </c>
      <c r="K87" s="2">
        <f>ABS(J87-E87)</f>
        <v>310.84673738625133</v>
      </c>
      <c r="L87" s="4">
        <f t="shared" si="59"/>
        <v>61518.882303908547</v>
      </c>
      <c r="M87" s="4">
        <f t="shared" si="63"/>
        <v>3.7355749551620685E-6</v>
      </c>
      <c r="N87" s="4">
        <f t="shared" si="64"/>
        <v>4.9464328058442435E-3</v>
      </c>
      <c r="O87" s="4">
        <f t="shared" si="65"/>
        <v>9.4451290305213446E-6</v>
      </c>
      <c r="P87" s="4">
        <f t="shared" si="66"/>
        <v>769.39788912188749</v>
      </c>
      <c r="Q87" s="4">
        <f t="shared" si="67"/>
        <v>47332498.185765073</v>
      </c>
      <c r="R87" s="5">
        <f t="shared" si="60"/>
        <v>61518.882303908547</v>
      </c>
      <c r="S87" s="5">
        <f t="shared" si="68"/>
        <v>1.0437138862882155E-6</v>
      </c>
      <c r="T87" s="5">
        <f t="shared" si="69"/>
        <v>1.3820257039460838E-3</v>
      </c>
      <c r="U87" s="5">
        <f t="shared" si="70"/>
        <v>7.0295165036116514E-6</v>
      </c>
      <c r="V87" s="5">
        <f t="shared" si="71"/>
        <v>572.62268646082669</v>
      </c>
      <c r="W87" s="5">
        <f t="shared" si="72"/>
        <v>35227107.652931526</v>
      </c>
      <c r="X87" s="6">
        <f t="shared" si="61"/>
        <v>61518.882303908547</v>
      </c>
      <c r="Y87" s="6">
        <f t="shared" si="73"/>
        <v>1.6539892531733785E-9</v>
      </c>
      <c r="Z87" s="6">
        <f t="shared" si="74"/>
        <v>2.1901171307257765E-6</v>
      </c>
      <c r="AA87" s="6">
        <f t="shared" si="75"/>
        <v>6.400008543450305E-9</v>
      </c>
      <c r="AB87" s="6">
        <f t="shared" si="76"/>
        <v>0.52134312276524941</v>
      </c>
      <c r="AC87" s="6">
        <f t="shared" si="77"/>
        <v>32072.446209347523</v>
      </c>
    </row>
    <row r="88" spans="4:29" x14ac:dyDescent="0.2">
      <c r="D88" s="7">
        <v>60222.640522012771</v>
      </c>
      <c r="E88">
        <v>17502.737365736499</v>
      </c>
      <c r="F88" s="2">
        <f t="shared" si="58"/>
        <v>4.7797597936709053</v>
      </c>
      <c r="G88" s="2">
        <f>$B$4/EXP(((F88-$B$5)/(SQRT(2)*$B$6))^2)</f>
        <v>12774.434559438849</v>
      </c>
      <c r="H88" s="2">
        <f>$B$8/EXP(((F88-$B$9)/(SQRT(2)*$B$10))^2)</f>
        <v>4279.821046646568</v>
      </c>
      <c r="I88" s="2">
        <f>$B$12/EXP(((F88-$B$13)/(SQRT(2)*$B$14))^2)</f>
        <v>7.8546000658247088</v>
      </c>
      <c r="J88" s="2">
        <f t="shared" si="62"/>
        <v>17062.110206151243</v>
      </c>
      <c r="K88" s="2">
        <f>ABS(J88-E88)</f>
        <v>440.62715958525587</v>
      </c>
      <c r="L88" s="4">
        <f t="shared" si="59"/>
        <v>60222.640522012771</v>
      </c>
      <c r="M88" s="4">
        <f t="shared" si="63"/>
        <v>3.5222655775917161E-6</v>
      </c>
      <c r="N88" s="4">
        <f t="shared" si="64"/>
        <v>4.5657078086076422E-3</v>
      </c>
      <c r="O88" s="4">
        <f t="shared" si="65"/>
        <v>8.9057918150311081E-6</v>
      </c>
      <c r="P88" s="4">
        <f t="shared" si="66"/>
        <v>695.21374251295515</v>
      </c>
      <c r="Q88" s="4">
        <f t="shared" si="67"/>
        <v>41867607.301320843</v>
      </c>
      <c r="R88" s="5">
        <f t="shared" si="60"/>
        <v>60222.640522012771</v>
      </c>
      <c r="S88" s="5">
        <f t="shared" si="68"/>
        <v>1.1800652530422413E-6</v>
      </c>
      <c r="T88" s="5">
        <f t="shared" si="69"/>
        <v>1.5296498863567652E-3</v>
      </c>
      <c r="U88" s="5">
        <f t="shared" si="70"/>
        <v>7.9478564773147025E-6</v>
      </c>
      <c r="V88" s="5">
        <f t="shared" si="71"/>
        <v>620.43433771087825</v>
      </c>
      <c r="W88" s="5">
        <f t="shared" si="72"/>
        <v>37364194.087475292</v>
      </c>
      <c r="X88" s="6">
        <f t="shared" si="61"/>
        <v>60222.640522012771</v>
      </c>
      <c r="Y88" s="6">
        <f t="shared" si="73"/>
        <v>2.1657308829502744E-9</v>
      </c>
      <c r="Z88" s="6">
        <f t="shared" si="74"/>
        <v>2.8073108588221772E-6</v>
      </c>
      <c r="AA88" s="6">
        <f t="shared" si="75"/>
        <v>8.3801609515312789E-9</v>
      </c>
      <c r="AB88" s="6">
        <f t="shared" si="76"/>
        <v>0.65418136634879742</v>
      </c>
      <c r="AC88" s="6">
        <f t="shared" si="77"/>
        <v>39396.529261822769</v>
      </c>
    </row>
    <row r="89" spans="4:29" x14ac:dyDescent="0.2">
      <c r="D89" s="7">
        <v>58953.711374770661</v>
      </c>
      <c r="E89">
        <v>16653.380914459201</v>
      </c>
      <c r="F89" s="2">
        <f t="shared" si="58"/>
        <v>4.7705111508873674</v>
      </c>
      <c r="G89" s="2">
        <f>$B$4/EXP(((F89-$B$5)/(SQRT(2)*$B$6))^2)</f>
        <v>11494.44449615863</v>
      </c>
      <c r="H89" s="2">
        <f>$B$8/EXP(((F89-$B$9)/(SQRT(2)*$B$10))^2)</f>
        <v>4614.448036876528</v>
      </c>
      <c r="I89" s="2">
        <f>$B$12/EXP(((F89-$B$13)/(SQRT(2)*$B$14))^2)</f>
        <v>9.817452732388869</v>
      </c>
      <c r="J89" s="2">
        <f t="shared" si="62"/>
        <v>16118.709985767548</v>
      </c>
      <c r="K89" s="2">
        <f>ABS(J89-E89)</f>
        <v>534.6709286916539</v>
      </c>
      <c r="L89" s="4">
        <f t="shared" si="59"/>
        <v>58953.711374770661</v>
      </c>
      <c r="M89" s="4">
        <f t="shared" si="63"/>
        <v>3.3072398002920534E-6</v>
      </c>
      <c r="N89" s="4">
        <f t="shared" si="64"/>
        <v>4.1966529795097619E-3</v>
      </c>
      <c r="O89" s="4">
        <f t="shared" si="65"/>
        <v>8.3621148079141815E-6</v>
      </c>
      <c r="P89" s="4">
        <f t="shared" si="66"/>
        <v>625.55377611026006</v>
      </c>
      <c r="Q89" s="4">
        <f t="shared" si="67"/>
        <v>36878716.766202174</v>
      </c>
      <c r="R89" s="5">
        <f t="shared" si="60"/>
        <v>58953.711374770661</v>
      </c>
      <c r="S89" s="5">
        <f t="shared" si="68"/>
        <v>1.3276923655630111E-6</v>
      </c>
      <c r="T89" s="5">
        <f t="shared" si="69"/>
        <v>1.6847475412337316E-3</v>
      </c>
      <c r="U89" s="5">
        <f t="shared" si="70"/>
        <v>8.9421397166954208E-6</v>
      </c>
      <c r="V89" s="5">
        <f t="shared" si="71"/>
        <v>668.9443274553231</v>
      </c>
      <c r="W89" s="5">
        <f t="shared" si="72"/>
        <v>39436750.80659119</v>
      </c>
      <c r="X89" s="6">
        <f t="shared" si="61"/>
        <v>58953.711374770661</v>
      </c>
      <c r="Y89" s="6">
        <f t="shared" si="73"/>
        <v>2.8247272345256229E-9</v>
      </c>
      <c r="Z89" s="6">
        <f t="shared" si="74"/>
        <v>3.5843787208981626E-6</v>
      </c>
      <c r="AA89" s="6">
        <f t="shared" si="75"/>
        <v>1.0930106346939907E-8</v>
      </c>
      <c r="AB89" s="6">
        <f t="shared" si="76"/>
        <v>0.81766029953856489</v>
      </c>
      <c r="AC89" s="6">
        <f t="shared" si="77"/>
        <v>48204.10930160508</v>
      </c>
    </row>
    <row r="90" spans="4:29" x14ac:dyDescent="0.2">
      <c r="D90" s="7">
        <v>57711.519367693472</v>
      </c>
      <c r="E90">
        <v>15874.872326537299</v>
      </c>
      <c r="F90" s="2">
        <f t="shared" si="58"/>
        <v>4.7612625081038322</v>
      </c>
      <c r="G90" s="2">
        <f>$B$4/EXP(((F90-$B$5)/(SQRT(2)*$B$6))^2)</f>
        <v>10299.431011738387</v>
      </c>
      <c r="H90" s="2">
        <f>$B$8/EXP(((F90-$B$9)/(SQRT(2)*$B$10))^2)</f>
        <v>4950.8615730136717</v>
      </c>
      <c r="I90" s="2">
        <f>$B$12/EXP(((F90-$B$13)/(SQRT(2)*$B$14))^2)</f>
        <v>12.222886600662822</v>
      </c>
      <c r="J90" s="2">
        <f t="shared" si="62"/>
        <v>15262.515471352721</v>
      </c>
      <c r="K90" s="2">
        <f>ABS(J90-E90)</f>
        <v>612.35685518457831</v>
      </c>
      <c r="L90" s="4">
        <f t="shared" si="59"/>
        <v>57711.519367693574</v>
      </c>
      <c r="M90" s="4">
        <f t="shared" si="63"/>
        <v>3.092346967744477E-6</v>
      </c>
      <c r="N90" s="4">
        <f t="shared" si="64"/>
        <v>3.8412886864412545E-3</v>
      </c>
      <c r="O90" s="4">
        <f t="shared" si="65"/>
        <v>7.8187739419140729E-6</v>
      </c>
      <c r="P90" s="4">
        <f t="shared" si="66"/>
        <v>560.5184281268298</v>
      </c>
      <c r="Q90" s="4">
        <f t="shared" si="67"/>
        <v>32348370.120790698</v>
      </c>
      <c r="R90" s="5">
        <f t="shared" si="60"/>
        <v>57711.519367693574</v>
      </c>
      <c r="S90" s="5">
        <f t="shared" si="68"/>
        <v>1.4864686947835017E-6</v>
      </c>
      <c r="T90" s="5">
        <f t="shared" si="69"/>
        <v>1.8464795314303752E-3</v>
      </c>
      <c r="U90" s="5">
        <f t="shared" si="70"/>
        <v>1.0011514035942626E-5</v>
      </c>
      <c r="V90" s="5">
        <f t="shared" si="71"/>
        <v>717.71330803081116</v>
      </c>
      <c r="W90" s="5">
        <f t="shared" si="72"/>
        <v>41420325.47687158</v>
      </c>
      <c r="X90" s="6">
        <f t="shared" si="61"/>
        <v>57711.519367693574</v>
      </c>
      <c r="Y90" s="6">
        <f t="shared" si="73"/>
        <v>3.6698538272226993E-9</v>
      </c>
      <c r="Z90" s="6">
        <f t="shared" si="74"/>
        <v>4.5586630913172927E-6</v>
      </c>
      <c r="AA90" s="6">
        <f t="shared" si="75"/>
        <v>1.4200271133791372E-8</v>
      </c>
      <c r="AB90" s="6">
        <f t="shared" si="76"/>
        <v>1.0180002279154023</v>
      </c>
      <c r="AC90" s="6">
        <f t="shared" si="77"/>
        <v>58750.339869656214</v>
      </c>
    </row>
    <row r="91" spans="4:29" x14ac:dyDescent="0.2">
      <c r="D91" s="7">
        <v>56495.501132324258</v>
      </c>
      <c r="E91">
        <v>15148.203216780599</v>
      </c>
      <c r="F91" s="2">
        <f t="shared" si="58"/>
        <v>4.7520138653203503</v>
      </c>
      <c r="G91" s="2">
        <f>$B$4/EXP(((F91-$B$5)/(SQRT(2)*$B$6))^2)</f>
        <v>9190.0404322361319</v>
      </c>
      <c r="H91" s="2">
        <f>$B$8/EXP(((F91-$B$9)/(SQRT(2)*$B$10))^2)</f>
        <v>5285.7751082035356</v>
      </c>
      <c r="I91" s="2">
        <f>$B$12/EXP(((F91-$B$13)/(SQRT(2)*$B$14))^2)</f>
        <v>15.158246585906879</v>
      </c>
      <c r="J91" s="2">
        <f t="shared" si="62"/>
        <v>14490.973787025574</v>
      </c>
      <c r="K91" s="2">
        <f>ABS(J91-E91)</f>
        <v>657.22942975502519</v>
      </c>
      <c r="L91" s="4">
        <f t="shared" si="59"/>
        <v>56495.501132324258</v>
      </c>
      <c r="M91" s="4">
        <f t="shared" si="63"/>
        <v>2.8793183926526884E-6</v>
      </c>
      <c r="N91" s="4">
        <f t="shared" si="64"/>
        <v>3.5013036708999379E-3</v>
      </c>
      <c r="O91" s="4">
        <f t="shared" si="65"/>
        <v>7.2801467150263827E-6</v>
      </c>
      <c r="P91" s="4">
        <f t="shared" si="66"/>
        <v>500.14287309644283</v>
      </c>
      <c r="Q91" s="4">
        <f t="shared" si="67"/>
        <v>28255822.253343992</v>
      </c>
      <c r="R91" s="5">
        <f t="shared" si="60"/>
        <v>56495.501132324258</v>
      </c>
      <c r="S91" s="5">
        <f t="shared" si="68"/>
        <v>1.6560786212746817E-6</v>
      </c>
      <c r="T91" s="5">
        <f t="shared" si="69"/>
        <v>2.0138218026752885E-3</v>
      </c>
      <c r="U91" s="5">
        <f t="shared" si="70"/>
        <v>1.1153853706909569E-5</v>
      </c>
      <c r="V91" s="5">
        <f t="shared" si="71"/>
        <v>766.2648374320496</v>
      </c>
      <c r="W91" s="5">
        <f t="shared" si="72"/>
        <v>43290515.990802623</v>
      </c>
      <c r="X91" s="6">
        <f t="shared" si="61"/>
        <v>56495.501132324258</v>
      </c>
      <c r="Y91" s="6">
        <f t="shared" si="73"/>
        <v>4.7492085064251059E-9</v>
      </c>
      <c r="Z91" s="6">
        <f t="shared" si="74"/>
        <v>5.7751241473840037E-6</v>
      </c>
      <c r="AA91" s="6">
        <f t="shared" si="75"/>
        <v>1.837676693329845E-8</v>
      </c>
      <c r="AB91" s="6">
        <f t="shared" si="76"/>
        <v>1.2624757950651118</v>
      </c>
      <c r="AC91" s="6">
        <f t="shared" si="77"/>
        <v>71324.202709632984</v>
      </c>
    </row>
    <row r="92" spans="4:29" x14ac:dyDescent="0.2">
      <c r="D92" s="7">
        <v>55305.105170715098</v>
      </c>
      <c r="E92">
        <v>14474.1401093594</v>
      </c>
      <c r="F92" s="2">
        <f t="shared" si="58"/>
        <v>4.7427652225368142</v>
      </c>
      <c r="G92" s="2">
        <f>$B$4/EXP(((F92-$B$5)/(SQRT(2)*$B$6))^2)</f>
        <v>8165.8341494728802</v>
      </c>
      <c r="H92" s="2">
        <f>$B$8/EXP(((F92-$B$9)/(SQRT(2)*$B$10))^2)</f>
        <v>5615.6942383273708</v>
      </c>
      <c r="I92" s="2">
        <f>$B$12/EXP(((F92-$B$13)/(SQRT(2)*$B$14))^2)</f>
        <v>18.72510985389204</v>
      </c>
      <c r="J92" s="2">
        <f t="shared" si="62"/>
        <v>13800.253497654145</v>
      </c>
      <c r="K92" s="2">
        <f>ABS(J92-E92)</f>
        <v>673.88661170525484</v>
      </c>
      <c r="L92" s="4">
        <f t="shared" si="59"/>
        <v>55305.105170715098</v>
      </c>
      <c r="M92" s="4">
        <f t="shared" si="63"/>
        <v>2.6697470171288509E-6</v>
      </c>
      <c r="N92" s="4">
        <f t="shared" si="64"/>
        <v>3.1780560677082841E-3</v>
      </c>
      <c r="O92" s="4">
        <f t="shared" si="65"/>
        <v>6.7502607652902708E-6</v>
      </c>
      <c r="P92" s="4">
        <f t="shared" si="66"/>
        <v>444.40324097429288</v>
      </c>
      <c r="Q92" s="4">
        <f t="shared" si="67"/>
        <v>24577767.980289914</v>
      </c>
      <c r="R92" s="5">
        <f t="shared" si="60"/>
        <v>55305.105170715098</v>
      </c>
      <c r="S92" s="5">
        <f t="shared" si="68"/>
        <v>1.8360014013816294E-6</v>
      </c>
      <c r="T92" s="5">
        <f t="shared" si="69"/>
        <v>2.1855686537134494E-3</v>
      </c>
      <c r="U92" s="5">
        <f t="shared" si="70"/>
        <v>1.2365651469450998E-5</v>
      </c>
      <c r="V92" s="5">
        <f t="shared" si="71"/>
        <v>814.09234114917092</v>
      </c>
      <c r="W92" s="5">
        <f t="shared" si="72"/>
        <v>45023462.545928575</v>
      </c>
      <c r="X92" s="6">
        <f t="shared" si="61"/>
        <v>55305.105170715098</v>
      </c>
      <c r="Y92" s="6">
        <f t="shared" si="73"/>
        <v>6.1220085128798949E-9</v>
      </c>
      <c r="Z92" s="6">
        <f t="shared" si="74"/>
        <v>7.2876142106691247E-6</v>
      </c>
      <c r="AA92" s="6">
        <f t="shared" si="75"/>
        <v>2.3688731175449609E-8</v>
      </c>
      <c r="AB92" s="6">
        <f t="shared" si="76"/>
        <v>1.5595469975130487</v>
      </c>
      <c r="AC92" s="6">
        <f t="shared" si="77"/>
        <v>86250.910716132115</v>
      </c>
    </row>
    <row r="93" spans="4:29" x14ac:dyDescent="0.2">
      <c r="D93" s="7">
        <v>54139.791605349943</v>
      </c>
      <c r="E93">
        <v>13856.044322371399</v>
      </c>
      <c r="F93" s="2">
        <f t="shared" si="58"/>
        <v>4.7335165797532763</v>
      </c>
      <c r="G93" s="2">
        <f>$B$4/EXP(((F93-$B$5)/(SQRT(2)*$B$6))^2)</f>
        <v>7225.4122608986363</v>
      </c>
      <c r="H93" s="2">
        <f>$B$8/EXP(((F93-$B$9)/(SQRT(2)*$B$10))^2)</f>
        <v>5936.9733509857442</v>
      </c>
      <c r="I93" s="2">
        <f>$B$12/EXP(((F93-$B$13)/(SQRT(2)*$B$14))^2)</f>
        <v>23.040929884118182</v>
      </c>
      <c r="J93" s="2">
        <f t="shared" si="62"/>
        <v>13185.426541768498</v>
      </c>
      <c r="K93" s="2">
        <f>ABS(J93-E93)</f>
        <v>670.61778060290089</v>
      </c>
      <c r="L93" s="4">
        <f t="shared" si="59"/>
        <v>54139.791605349943</v>
      </c>
      <c r="M93" s="4">
        <f t="shared" si="63"/>
        <v>2.4650712252178311E-6</v>
      </c>
      <c r="N93" s="4">
        <f t="shared" si="64"/>
        <v>2.8725809383376424E-3</v>
      </c>
      <c r="O93" s="4">
        <f t="shared" si="65"/>
        <v>6.2327529419357141E-6</v>
      </c>
      <c r="P93" s="4">
        <f t="shared" si="66"/>
        <v>393.22334587539507</v>
      </c>
      <c r="Q93" s="4">
        <f t="shared" si="67"/>
        <v>21289030.000052333</v>
      </c>
      <c r="R93" s="5">
        <f t="shared" si="60"/>
        <v>54139.791605349943</v>
      </c>
      <c r="S93" s="5">
        <f t="shared" si="68"/>
        <v>2.0254985658880388E-6</v>
      </c>
      <c r="T93" s="5">
        <f t="shared" si="69"/>
        <v>2.3603409554569994E-3</v>
      </c>
      <c r="U93" s="5">
        <f t="shared" si="70"/>
        <v>1.3641933660179245E-5</v>
      </c>
      <c r="V93" s="5">
        <f t="shared" si="71"/>
        <v>860.66732438135944</v>
      </c>
      <c r="W93" s="5">
        <f t="shared" si="72"/>
        <v>46596349.583540916</v>
      </c>
      <c r="X93" s="6">
        <f t="shared" si="61"/>
        <v>54139.791605349943</v>
      </c>
      <c r="Y93" s="6">
        <f t="shared" si="73"/>
        <v>7.8608017381886158E-9</v>
      </c>
      <c r="Z93" s="6">
        <f t="shared" si="74"/>
        <v>9.1602989001571856E-6</v>
      </c>
      <c r="AA93" s="6">
        <f t="shared" si="75"/>
        <v>3.0416883414600108E-8</v>
      </c>
      <c r="AB93" s="6">
        <f t="shared" si="76"/>
        <v>1.9189961127636543</v>
      </c>
      <c r="AC93" s="6">
        <f t="shared" si="77"/>
        <v>103894.04963650086</v>
      </c>
    </row>
    <row r="94" spans="4:29" x14ac:dyDescent="0.2">
      <c r="D94" s="7">
        <v>52999.031934273888</v>
      </c>
      <c r="E94">
        <v>13282.655157647099</v>
      </c>
      <c r="F94" s="2">
        <f t="shared" si="58"/>
        <v>4.7242679369697962</v>
      </c>
      <c r="G94" s="2">
        <f>$B$4/EXP(((F94-$B$5)/(SQRT(2)*$B$6))^2)</f>
        <v>6366.5426404738546</v>
      </c>
      <c r="H94" s="2">
        <f>$B$8/EXP(((F94-$B$9)/(SQRT(2)*$B$10))^2)</f>
        <v>6245.8797660199343</v>
      </c>
      <c r="I94" s="2">
        <f>$B$12/EXP(((F94-$B$13)/(SQRT(2)*$B$14))^2)</f>
        <v>28.240725658481804</v>
      </c>
      <c r="J94" s="2">
        <f t="shared" si="62"/>
        <v>12640.663132152269</v>
      </c>
      <c r="K94" s="2">
        <f>ABS(J94-E94)</f>
        <v>641.99202549483016</v>
      </c>
      <c r="L94" s="4">
        <f t="shared" si="59"/>
        <v>52999.031934273982</v>
      </c>
      <c r="M94" s="4">
        <f t="shared" si="63"/>
        <v>2.2665629126479643E-6</v>
      </c>
      <c r="N94" s="4">
        <f t="shared" si="64"/>
        <v>2.5856035627052636E-3</v>
      </c>
      <c r="O94" s="4">
        <f t="shared" si="65"/>
        <v>5.7308391406177821E-6</v>
      </c>
      <c r="P94" s="4">
        <f t="shared" si="66"/>
        <v>346.48171043160829</v>
      </c>
      <c r="Q94" s="4">
        <f t="shared" si="67"/>
        <v>18363195.235806677</v>
      </c>
      <c r="R94" s="5">
        <f t="shared" si="60"/>
        <v>52999.031934273982</v>
      </c>
      <c r="S94" s="5">
        <f t="shared" si="68"/>
        <v>2.2236055319132303E-6</v>
      </c>
      <c r="T94" s="5">
        <f t="shared" si="69"/>
        <v>2.5365995151880234E-3</v>
      </c>
      <c r="U94" s="5">
        <f t="shared" si="70"/>
        <v>1.4976203717758952E-5</v>
      </c>
      <c r="V94" s="5">
        <f t="shared" si="71"/>
        <v>905.44867035684456</v>
      </c>
      <c r="W94" s="5">
        <f t="shared" si="72"/>
        <v>47987902.995088324</v>
      </c>
      <c r="X94" s="6">
        <f t="shared" si="61"/>
        <v>52999.031934273982</v>
      </c>
      <c r="Y94" s="6">
        <f t="shared" si="73"/>
        <v>1.0054025397843949E-8</v>
      </c>
      <c r="Z94" s="6">
        <f t="shared" si="74"/>
        <v>1.1469226705833818E-5</v>
      </c>
      <c r="AA94" s="6">
        <f t="shared" si="75"/>
        <v>3.8903425955647738E-8</v>
      </c>
      <c r="AB94" s="6">
        <f t="shared" si="76"/>
        <v>2.3520683858017319</v>
      </c>
      <c r="AC94" s="6">
        <f t="shared" si="77"/>
        <v>124657.34749070225</v>
      </c>
    </row>
    <row r="95" spans="4:29" x14ac:dyDescent="0.2">
      <c r="D95" s="7">
        <v>51882.308791381765</v>
      </c>
      <c r="E95">
        <v>12742.3251492497</v>
      </c>
      <c r="F95" s="2">
        <f t="shared" si="58"/>
        <v>4.7150192941862601</v>
      </c>
      <c r="G95" s="2">
        <f>$B$4/EXP(((F95-$B$5)/(SQRT(2)*$B$6))^2)</f>
        <v>5586.2917872788785</v>
      </c>
      <c r="H95" s="2">
        <f>$B$8/EXP(((F95-$B$9)/(SQRT(2)*$B$10))^2)</f>
        <v>6538.6638958061058</v>
      </c>
      <c r="I95" s="2">
        <f>$B$12/EXP(((F95-$B$13)/(SQRT(2)*$B$14))^2)</f>
        <v>34.478782596097801</v>
      </c>
      <c r="J95" s="2">
        <f t="shared" si="62"/>
        <v>12159.434465681081</v>
      </c>
      <c r="K95" s="2">
        <f>ABS(J95-E95)</f>
        <v>582.89068356861935</v>
      </c>
      <c r="L95" s="4">
        <f t="shared" si="59"/>
        <v>51882.30879138186</v>
      </c>
      <c r="M95" s="4">
        <f t="shared" si="63"/>
        <v>2.0753197923848664E-6</v>
      </c>
      <c r="N95" s="4">
        <f t="shared" si="64"/>
        <v>2.3175576410582547E-3</v>
      </c>
      <c r="O95" s="4">
        <f t="shared" si="65"/>
        <v>5.2472948485702138E-6</v>
      </c>
      <c r="P95" s="4">
        <f t="shared" si="66"/>
        <v>304.01868686679865</v>
      </c>
      <c r="Q95" s="4">
        <f t="shared" si="67"/>
        <v>15773191.390373677</v>
      </c>
      <c r="R95" s="5">
        <f t="shared" si="60"/>
        <v>51882.30879138186</v>
      </c>
      <c r="S95" s="5">
        <f t="shared" si="68"/>
        <v>2.4291281435781757E-6</v>
      </c>
      <c r="T95" s="5">
        <f t="shared" si="69"/>
        <v>2.7126636149843266E-3</v>
      </c>
      <c r="U95" s="5">
        <f t="shared" si="70"/>
        <v>1.6360418883949766E-5</v>
      </c>
      <c r="V95" s="5">
        <f t="shared" si="71"/>
        <v>947.8928112919873</v>
      </c>
      <c r="W95" s="5">
        <f t="shared" si="72"/>
        <v>49178867.536581941</v>
      </c>
      <c r="X95" s="6">
        <f t="shared" si="61"/>
        <v>51882.30879138186</v>
      </c>
      <c r="Y95" s="6">
        <f t="shared" si="73"/>
        <v>1.2808944227002387E-8</v>
      </c>
      <c r="Z95" s="6">
        <f t="shared" si="74"/>
        <v>1.4304044454308011E-5</v>
      </c>
      <c r="AA95" s="6">
        <f t="shared" si="75"/>
        <v>4.9563413019830862E-8</v>
      </c>
      <c r="AB95" s="6">
        <f t="shared" si="76"/>
        <v>2.8716136938696253</v>
      </c>
      <c r="AC95" s="6">
        <f t="shared" si="77"/>
        <v>148985.94839490458</v>
      </c>
    </row>
    <row r="96" spans="4:29" x14ac:dyDescent="0.2">
      <c r="D96" s="7">
        <v>50789.115711820006</v>
      </c>
      <c r="E96">
        <v>12242.776340946801</v>
      </c>
      <c r="F96" s="2">
        <f t="shared" si="58"/>
        <v>4.7057706514027222</v>
      </c>
      <c r="G96" s="2">
        <f>$B$4/EXP(((F96-$B$5)/(SQRT(2)*$B$6))^2)</f>
        <v>4881.1541626284379</v>
      </c>
      <c r="H96" s="2">
        <f>$B$8/EXP(((F96-$B$9)/(SQRT(2)*$B$10))^2)</f>
        <v>6811.6336540096399</v>
      </c>
      <c r="I96" s="2">
        <f>$B$12/EXP(((F96-$B$13)/(SQRT(2)*$B$14))^2)</f>
        <v>41.930323744288863</v>
      </c>
      <c r="J96" s="2">
        <f t="shared" si="62"/>
        <v>11734.718140382367</v>
      </c>
      <c r="K96" s="2">
        <f>ABS(J96-E96)</f>
        <v>508.05820056443372</v>
      </c>
      <c r="L96" s="4">
        <f t="shared" si="59"/>
        <v>50789.115711820101</v>
      </c>
      <c r="M96" s="4">
        <f t="shared" si="63"/>
        <v>1.8922617971526526E-6</v>
      </c>
      <c r="N96" s="4">
        <f t="shared" si="64"/>
        <v>2.0686075013663769E-3</v>
      </c>
      <c r="O96" s="4">
        <f t="shared" si="65"/>
        <v>4.7844460486424911E-6</v>
      </c>
      <c r="P96" s="4">
        <f t="shared" si="66"/>
        <v>265.64349579737967</v>
      </c>
      <c r="Q96" s="4">
        <f t="shared" si="67"/>
        <v>13491798.246145513</v>
      </c>
      <c r="R96" s="5">
        <f t="shared" si="60"/>
        <v>50789.115711820101</v>
      </c>
      <c r="S96" s="5">
        <f t="shared" si="68"/>
        <v>2.640644755366833E-6</v>
      </c>
      <c r="T96" s="5">
        <f t="shared" si="69"/>
        <v>2.8867345721480761E-3</v>
      </c>
      <c r="U96" s="5">
        <f t="shared" si="70"/>
        <v>1.7785004235251489E-5</v>
      </c>
      <c r="V96" s="5">
        <f t="shared" si="71"/>
        <v>987.46451517911885</v>
      </c>
      <c r="W96" s="5">
        <f t="shared" si="72"/>
        <v>50152449.522748604</v>
      </c>
      <c r="X96" s="6">
        <f t="shared" si="61"/>
        <v>50789.115711820101</v>
      </c>
      <c r="Y96" s="6">
        <f t="shared" si="73"/>
        <v>1.6254997715711429E-8</v>
      </c>
      <c r="Z96" s="6">
        <f t="shared" si="74"/>
        <v>1.7769851011107936E-5</v>
      </c>
      <c r="AA96" s="6">
        <f t="shared" si="75"/>
        <v>6.2897702663254991E-8</v>
      </c>
      <c r="AB96" s="6">
        <f t="shared" si="76"/>
        <v>3.4922257338092337</v>
      </c>
      <c r="AC96" s="6">
        <f t="shared" si="77"/>
        <v>177367.05688623304</v>
      </c>
    </row>
    <row r="97" spans="4:29" x14ac:dyDescent="0.2">
      <c r="D97" s="7">
        <v>49718.956902270045</v>
      </c>
      <c r="E97">
        <v>11780.033928568901</v>
      </c>
      <c r="F97" s="2">
        <f t="shared" si="58"/>
        <v>4.6965220086192403</v>
      </c>
      <c r="G97" s="2">
        <f>$B$4/EXP(((F97-$B$5)/(SQRT(2)*$B$6))^2)</f>
        <v>4247.1771518597816</v>
      </c>
      <c r="H97" s="2">
        <f>$B$8/EXP(((F97-$B$9)/(SQRT(2)*$B$10))^2)</f>
        <v>7061.2310959825272</v>
      </c>
      <c r="I97" s="2">
        <f>$B$12/EXP(((F97-$B$13)/(SQRT(2)*$B$14))^2)</f>
        <v>50.793101197746331</v>
      </c>
      <c r="J97" s="2">
        <f t="shared" si="62"/>
        <v>11359.201349040055</v>
      </c>
      <c r="K97" s="2">
        <f>ABS(J97-E97)</f>
        <v>420.8325795288456</v>
      </c>
      <c r="L97" s="4">
        <f t="shared" si="59"/>
        <v>49718.956902270045</v>
      </c>
      <c r="M97" s="4">
        <f t="shared" si="63"/>
        <v>1.7181313360692054E-6</v>
      </c>
      <c r="N97" s="4">
        <f t="shared" si="64"/>
        <v>1.8386733852584674E-3</v>
      </c>
      <c r="O97" s="4">
        <f t="shared" si="65"/>
        <v>4.3441698681834167E-6</v>
      </c>
      <c r="P97" s="4">
        <f t="shared" si="66"/>
        <v>231.1410269567086</v>
      </c>
      <c r="Q97" s="4">
        <f t="shared" si="67"/>
        <v>11492090.757607033</v>
      </c>
      <c r="R97" s="5">
        <f t="shared" si="60"/>
        <v>49718.956902270045</v>
      </c>
      <c r="S97" s="5">
        <f t="shared" si="68"/>
        <v>2.856514334920404E-6</v>
      </c>
      <c r="T97" s="5">
        <f t="shared" si="69"/>
        <v>3.0569239801210885E-3</v>
      </c>
      <c r="U97" s="5">
        <f t="shared" si="70"/>
        <v>1.9238907256026763E-5</v>
      </c>
      <c r="V97" s="5">
        <f t="shared" si="71"/>
        <v>1023.6479961918342</v>
      </c>
      <c r="W97" s="5">
        <f t="shared" si="72"/>
        <v>50894710.605756894</v>
      </c>
      <c r="X97" s="6">
        <f t="shared" si="61"/>
        <v>49718.956902270045</v>
      </c>
      <c r="Y97" s="6">
        <f t="shared" si="73"/>
        <v>2.0547581535601417E-8</v>
      </c>
      <c r="Z97" s="6">
        <f t="shared" si="74"/>
        <v>2.1989175395271917E-5</v>
      </c>
      <c r="AA97" s="6">
        <f t="shared" si="75"/>
        <v>7.9507588772286843E-8</v>
      </c>
      <c r="AB97" s="6">
        <f t="shared" si="76"/>
        <v>4.2303745657540048</v>
      </c>
      <c r="AC97" s="6">
        <f t="shared" si="77"/>
        <v>210329.81071518271</v>
      </c>
    </row>
    <row r="98" spans="4:29" x14ac:dyDescent="0.2">
      <c r="D98" s="7">
        <v>48671.347016073036</v>
      </c>
      <c r="E98">
        <v>11344.6934914884</v>
      </c>
      <c r="F98" s="2">
        <f t="shared" si="58"/>
        <v>4.6872733658357051</v>
      </c>
      <c r="G98" s="2">
        <f>$B$4/EXP(((F98-$B$5)/(SQRT(2)*$B$6))^2)</f>
        <v>3680.0792519104602</v>
      </c>
      <c r="H98" s="2">
        <f>$B$8/EXP(((F98-$B$9)/(SQRT(2)*$B$10))^2)</f>
        <v>7284.1090963669994</v>
      </c>
      <c r="I98" s="2">
        <f>$B$12/EXP(((F98-$B$13)/(SQRT(2)*$B$14))^2)</f>
        <v>61.288848983883597</v>
      </c>
      <c r="J98" s="2">
        <f t="shared" si="62"/>
        <v>11025.477197261343</v>
      </c>
      <c r="K98" s="2">
        <f>ABS(J98-E98)</f>
        <v>319.21629422705701</v>
      </c>
      <c r="L98" s="4">
        <f t="shared" si="59"/>
        <v>48671.347016073123</v>
      </c>
      <c r="M98" s="4">
        <f t="shared" si="63"/>
        <v>1.5534970747109618E-6</v>
      </c>
      <c r="N98" s="4">
        <f t="shared" si="64"/>
        <v>1.6274588936452021E-3</v>
      </c>
      <c r="O98" s="4">
        <f t="shared" si="65"/>
        <v>3.9279041366594396E-6</v>
      </c>
      <c r="P98" s="4">
        <f t="shared" si="66"/>
        <v>200.27827122799854</v>
      </c>
      <c r="Q98" s="4">
        <f t="shared" si="67"/>
        <v>9747813.2387171313</v>
      </c>
      <c r="R98" s="5">
        <f t="shared" si="60"/>
        <v>48671.347016073123</v>
      </c>
      <c r="S98" s="5">
        <f t="shared" si="68"/>
        <v>3.074890891876088E-6</v>
      </c>
      <c r="T98" s="5">
        <f t="shared" si="69"/>
        <v>3.221286097306261E-3</v>
      </c>
      <c r="U98" s="5">
        <f t="shared" si="70"/>
        <v>2.0709695018160616E-5</v>
      </c>
      <c r="V98" s="5">
        <f t="shared" si="71"/>
        <v>1055.9580304380324</v>
      </c>
      <c r="W98" s="5">
        <f t="shared" si="72"/>
        <v>51394899.733858585</v>
      </c>
      <c r="X98" s="6">
        <f t="shared" si="61"/>
        <v>48671.347016073123</v>
      </c>
      <c r="Y98" s="6">
        <f t="shared" si="73"/>
        <v>2.5872281842690509E-8</v>
      </c>
      <c r="Z98" s="6">
        <f t="shared" si="74"/>
        <v>2.71040582368757E-5</v>
      </c>
      <c r="AA98" s="6">
        <f t="shared" si="75"/>
        <v>1.0011118543490098E-7</v>
      </c>
      <c r="AB98" s="6">
        <f t="shared" si="76"/>
        <v>5.1045276187772597</v>
      </c>
      <c r="AC98" s="6">
        <f t="shared" si="77"/>
        <v>248444.23508663743</v>
      </c>
    </row>
    <row r="99" spans="4:29" x14ac:dyDescent="0.2">
      <c r="D99" s="7">
        <v>47645.810933150118</v>
      </c>
      <c r="E99">
        <v>10942.3015223762</v>
      </c>
      <c r="F99" s="2">
        <f t="shared" si="58"/>
        <v>4.678024723052169</v>
      </c>
      <c r="G99" s="2">
        <f>$B$4/EXP(((F99-$B$5)/(SQRT(2)*$B$6))^2)</f>
        <v>3175.3595687517732</v>
      </c>
      <c r="H99" s="2">
        <f>$B$8/EXP(((F99-$B$9)/(SQRT(2)*$B$10))^2)</f>
        <v>7477.2057712303322</v>
      </c>
      <c r="I99" s="2">
        <f>$B$12/EXP(((F99-$B$13)/(SQRT(2)*$B$14))^2)</f>
        <v>73.664530019577342</v>
      </c>
      <c r="J99" s="2">
        <f t="shared" si="62"/>
        <v>10726.229870001684</v>
      </c>
      <c r="K99" s="2">
        <f>ABS(J99-E99)</f>
        <v>216.07165237451591</v>
      </c>
      <c r="L99" s="4">
        <f t="shared" si="59"/>
        <v>47645.810933150198</v>
      </c>
      <c r="M99" s="4">
        <f t="shared" si="63"/>
        <v>1.3987608380049809E-6</v>
      </c>
      <c r="N99" s="4">
        <f t="shared" si="64"/>
        <v>1.4344797107536159E-3</v>
      </c>
      <c r="O99" s="4">
        <f t="shared" si="65"/>
        <v>3.5366648391141775E-6</v>
      </c>
      <c r="P99" s="4">
        <f t="shared" si="66"/>
        <v>172.81027973157069</v>
      </c>
      <c r="Q99" s="4">
        <f t="shared" si="67"/>
        <v>8233685.9153952152</v>
      </c>
      <c r="R99" s="5">
        <f t="shared" si="60"/>
        <v>47645.810933150198</v>
      </c>
      <c r="S99" s="5">
        <f t="shared" si="68"/>
        <v>3.2937443410899E-6</v>
      </c>
      <c r="T99" s="5">
        <f t="shared" si="69"/>
        <v>3.3778536697108862E-3</v>
      </c>
      <c r="U99" s="5">
        <f t="shared" si="70"/>
        <v>2.2183694696934646E-5</v>
      </c>
      <c r="V99" s="5">
        <f t="shared" si="71"/>
        <v>1083.9507446844259</v>
      </c>
      <c r="W99" s="5">
        <f t="shared" si="72"/>
        <v>51645712.242081515</v>
      </c>
      <c r="X99" s="6">
        <f t="shared" si="61"/>
        <v>47645.810933150198</v>
      </c>
      <c r="Y99" s="6">
        <f t="shared" si="73"/>
        <v>3.2449572248578923E-8</v>
      </c>
      <c r="Z99" s="6">
        <f t="shared" si="74"/>
        <v>3.3278207216332074E-5</v>
      </c>
      <c r="AA99" s="6">
        <f t="shared" si="75"/>
        <v>1.2556160157858254E-7</v>
      </c>
      <c r="AB99" s="6">
        <f t="shared" si="76"/>
        <v>6.1352535451941845</v>
      </c>
      <c r="AC99" s="6">
        <f t="shared" si="77"/>
        <v>292319.13044126157</v>
      </c>
    </row>
    <row r="100" spans="4:29" x14ac:dyDescent="0.2">
      <c r="D100" s="7">
        <v>46641.88354450286</v>
      </c>
      <c r="E100">
        <v>10562.365123768101</v>
      </c>
      <c r="F100" s="2">
        <f t="shared" si="58"/>
        <v>4.6687760802686853</v>
      </c>
      <c r="G100" s="2">
        <f>$B$4/EXP(((F100-$B$5)/(SQRT(2)*$B$6))^2)</f>
        <v>2728.3971906070733</v>
      </c>
      <c r="H100" s="2">
        <f>$B$8/EXP(((F100-$B$9)/(SQRT(2)*$B$10))^2)</f>
        <v>7637.8143410717303</v>
      </c>
      <c r="I100" s="2">
        <f>$B$12/EXP(((F100-$B$13)/(SQRT(2)*$B$14))^2)</f>
        <v>88.193301570811187</v>
      </c>
      <c r="J100" s="2">
        <f t="shared" si="62"/>
        <v>10454.404833249615</v>
      </c>
      <c r="K100" s="2">
        <f>ABS(J100-E100)</f>
        <v>107.96029051848564</v>
      </c>
      <c r="L100" s="4">
        <f t="shared" si="59"/>
        <v>46641.88354450286</v>
      </c>
      <c r="M100" s="4">
        <f t="shared" si="63"/>
        <v>1.2541671843172826E-6</v>
      </c>
      <c r="N100" s="4">
        <f t="shared" si="64"/>
        <v>1.2590927862788346E-3</v>
      </c>
      <c r="O100" s="4">
        <f t="shared" si="65"/>
        <v>3.1710703235530308E-6</v>
      </c>
      <c r="P100" s="4">
        <f t="shared" si="66"/>
        <v>148.48557195375477</v>
      </c>
      <c r="Q100" s="4">
        <f t="shared" si="67"/>
        <v>6925646.7551059304</v>
      </c>
      <c r="R100" s="5">
        <f t="shared" si="60"/>
        <v>46641.88354450286</v>
      </c>
      <c r="S100" s="5">
        <f t="shared" si="68"/>
        <v>3.5108876887344715E-6</v>
      </c>
      <c r="T100" s="5">
        <f t="shared" si="69"/>
        <v>3.5246763091852872E-3</v>
      </c>
      <c r="U100" s="5">
        <f t="shared" si="70"/>
        <v>2.3646176672091091E-5</v>
      </c>
      <c r="V100" s="5">
        <f t="shared" si="71"/>
        <v>1107.2337442649157</v>
      </c>
      <c r="W100" s="5">
        <f t="shared" si="72"/>
        <v>51643467.356548056</v>
      </c>
      <c r="X100" s="6">
        <f t="shared" si="61"/>
        <v>46641.88354450286</v>
      </c>
      <c r="Y100" s="6">
        <f t="shared" si="73"/>
        <v>4.0539971631512533E-8</v>
      </c>
      <c r="Z100" s="6">
        <f t="shared" si="74"/>
        <v>4.0699187855861554E-5</v>
      </c>
      <c r="AA100" s="6">
        <f t="shared" si="75"/>
        <v>1.5686689879944213E-7</v>
      </c>
      <c r="AB100" s="6">
        <f t="shared" si="76"/>
        <v>7.3453026304219096</v>
      </c>
      <c r="AC100" s="6">
        <f t="shared" si="77"/>
        <v>342598.74988726922</v>
      </c>
    </row>
    <row r="101" spans="4:29" x14ac:dyDescent="0.2">
      <c r="D101" s="7">
        <v>45659.109541256548</v>
      </c>
      <c r="E101">
        <v>10204.0800486971</v>
      </c>
      <c r="F101" s="2">
        <f t="shared" si="58"/>
        <v>4.6595274374851492</v>
      </c>
      <c r="G101" s="2">
        <f>$B$4/EXP(((F101-$B$5)/(SQRT(2)*$B$6))^2)</f>
        <v>2334.5394671644976</v>
      </c>
      <c r="H101" s="2">
        <f>$B$8/EXP(((F101-$B$9)/(SQRT(2)*$B$10))^2)</f>
        <v>7763.646211098644</v>
      </c>
      <c r="I101" s="2">
        <f>$B$12/EXP(((F101-$B$13)/(SQRT(2)*$B$14))^2)</f>
        <v>105.17511634046859</v>
      </c>
      <c r="J101" s="2">
        <f t="shared" si="62"/>
        <v>10203.36079460361</v>
      </c>
      <c r="K101" s="2">
        <f>ABS(J101-E101)</f>
        <v>0.71925409349023539</v>
      </c>
      <c r="L101" s="4">
        <f t="shared" si="59"/>
        <v>45659.109541256548</v>
      </c>
      <c r="M101" s="4">
        <f t="shared" si="63"/>
        <v>1.1198151671729558E-6</v>
      </c>
      <c r="N101" s="4">
        <f t="shared" si="64"/>
        <v>1.1005252347385034E-3</v>
      </c>
      <c r="O101" s="4">
        <f t="shared" si="65"/>
        <v>2.8313710395953013E-6</v>
      </c>
      <c r="P101" s="4">
        <f t="shared" si="66"/>
        <v>127.05094009988815</v>
      </c>
      <c r="Q101" s="4">
        <f t="shared" si="67"/>
        <v>5801032.7913404172</v>
      </c>
      <c r="R101" s="5">
        <f t="shared" si="60"/>
        <v>45659.109541256548</v>
      </c>
      <c r="S101" s="5">
        <f t="shared" si="68"/>
        <v>3.7240101964575274E-6</v>
      </c>
      <c r="T101" s="5">
        <f t="shared" si="69"/>
        <v>3.6598604089026474E-3</v>
      </c>
      <c r="U101" s="5">
        <f t="shared" si="70"/>
        <v>2.5081577891728231E-5</v>
      </c>
      <c r="V101" s="5">
        <f t="shared" si="71"/>
        <v>1125.4752576646119</v>
      </c>
      <c r="W101" s="5">
        <f t="shared" si="72"/>
        <v>51388198.075682454</v>
      </c>
      <c r="X101" s="6">
        <f t="shared" si="61"/>
        <v>45659.109541256548</v>
      </c>
      <c r="Y101" s="6">
        <f t="shared" si="73"/>
        <v>5.0449646340863533E-8</v>
      </c>
      <c r="Z101" s="6">
        <f t="shared" si="74"/>
        <v>4.9580600896771092E-5</v>
      </c>
      <c r="AA101" s="6">
        <f t="shared" si="75"/>
        <v>1.9521176874401828E-7</v>
      </c>
      <c r="AB101" s="6">
        <f t="shared" si="76"/>
        <v>8.7596568555121301</v>
      </c>
      <c r="AC101" s="6">
        <f t="shared" si="77"/>
        <v>399958.13190964726</v>
      </c>
    </row>
    <row r="102" spans="4:29" x14ac:dyDescent="0.2">
      <c r="D102" s="7">
        <v>44697.043208199735</v>
      </c>
      <c r="E102">
        <v>9865.2509018812107</v>
      </c>
      <c r="F102" s="2">
        <f t="shared" si="58"/>
        <v>4.6502787947016131</v>
      </c>
      <c r="G102" s="2">
        <f>$B$4/EXP(((F102-$B$5)/(SQRT(2)*$B$6))^2)</f>
        <v>1989.1786574566254</v>
      </c>
      <c r="H102" s="2">
        <f>$B$8/EXP(((F102-$B$9)/(SQRT(2)*$B$10))^2)</f>
        <v>7852.8852159289745</v>
      </c>
      <c r="I102" s="2">
        <f>$B$12/EXP(((F102-$B$13)/(SQRT(2)*$B$14))^2)</f>
        <v>124.93687033659107</v>
      </c>
      <c r="J102" s="2">
        <f t="shared" si="62"/>
        <v>9967.0007437221902</v>
      </c>
      <c r="K102" s="2">
        <f>ABS(J102-E102)</f>
        <v>101.74984184097957</v>
      </c>
      <c r="L102" s="4">
        <f t="shared" si="59"/>
        <v>44697.043208199735</v>
      </c>
      <c r="M102" s="4">
        <f t="shared" si="63"/>
        <v>9.9567178747267011E-7</v>
      </c>
      <c r="N102" s="4">
        <f t="shared" si="64"/>
        <v>9.5790230550195431E-4</v>
      </c>
      <c r="O102" s="4">
        <f t="shared" si="65"/>
        <v>2.5174835514232613E-6</v>
      </c>
      <c r="P102" s="4">
        <f t="shared" si="66"/>
        <v>108.25562043868891</v>
      </c>
      <c r="Q102" s="4">
        <f t="shared" si="67"/>
        <v>4838706.1442785487</v>
      </c>
      <c r="R102" s="5">
        <f t="shared" si="60"/>
        <v>44697.043208199735</v>
      </c>
      <c r="S102" s="5">
        <f t="shared" si="68"/>
        <v>3.9307159417037934E-6</v>
      </c>
      <c r="T102" s="5">
        <f t="shared" si="69"/>
        <v>3.7816094723229264E-3</v>
      </c>
      <c r="U102" s="5">
        <f t="shared" si="70"/>
        <v>2.6473761579891523E-5</v>
      </c>
      <c r="V102" s="5">
        <f t="shared" si="71"/>
        <v>1138.4120001724834</v>
      </c>
      <c r="W102" s="5">
        <f t="shared" si="72"/>
        <v>50883650.360442579</v>
      </c>
      <c r="X102" s="6">
        <f t="shared" si="61"/>
        <v>44697.043208199735</v>
      </c>
      <c r="Y102" s="6">
        <f t="shared" si="73"/>
        <v>6.2536422529451622E-8</v>
      </c>
      <c r="Z102" s="6">
        <f t="shared" si="74"/>
        <v>6.0164186705400999E-5</v>
      </c>
      <c r="AA102" s="6">
        <f t="shared" si="75"/>
        <v>2.419807974552506E-7</v>
      </c>
      <c r="AB102" s="6">
        <f t="shared" si="76"/>
        <v>10.405542212165424</v>
      </c>
      <c r="AC102" s="6">
        <f t="shared" si="77"/>
        <v>465096.96986190422</v>
      </c>
    </row>
    <row r="103" spans="4:29" x14ac:dyDescent="0.2">
      <c r="D103" s="7">
        <v>43755.248221622445</v>
      </c>
      <c r="E103">
        <v>9546.2604962610294</v>
      </c>
      <c r="F103" s="2">
        <f t="shared" si="58"/>
        <v>4.6410301519181321</v>
      </c>
      <c r="G103" s="2">
        <f>$B$4/EXP(((F103-$B$5)/(SQRT(2)*$B$6))^2)</f>
        <v>1687.8167990109189</v>
      </c>
      <c r="H103" s="2">
        <f>$B$8/EXP(((F103-$B$9)/(SQRT(2)*$B$10))^2)</f>
        <v>7904.2312323132865</v>
      </c>
      <c r="I103" s="2">
        <f>$B$12/EXP(((F103-$B$13)/(SQRT(2)*$B$14))^2)</f>
        <v>147.83200453772167</v>
      </c>
      <c r="J103" s="2">
        <f t="shared" si="62"/>
        <v>9739.8800358619283</v>
      </c>
      <c r="K103" s="2">
        <f>ABS(J103-E103)</f>
        <v>193.61953960089886</v>
      </c>
      <c r="L103" s="4">
        <f t="shared" si="59"/>
        <v>43755.248221622445</v>
      </c>
      <c r="M103" s="4">
        <f t="shared" si="63"/>
        <v>8.8158664257132721E-7</v>
      </c>
      <c r="N103" s="4">
        <f t="shared" si="64"/>
        <v>8.3027388020718109E-4</v>
      </c>
      <c r="O103" s="4">
        <f t="shared" si="65"/>
        <v>2.2290275769099195E-6</v>
      </c>
      <c r="P103" s="4">
        <f t="shared" si="66"/>
        <v>91.854823636746261</v>
      </c>
      <c r="Q103" s="4">
        <f t="shared" si="67"/>
        <v>4019130.6085791853</v>
      </c>
      <c r="R103" s="5">
        <f t="shared" si="60"/>
        <v>43755.248221622445</v>
      </c>
      <c r="S103" s="5">
        <f t="shared" si="68"/>
        <v>4.1285669619392237E-6</v>
      </c>
      <c r="T103" s="5">
        <f t="shared" si="69"/>
        <v>3.8882636665029933E-3</v>
      </c>
      <c r="U103" s="5">
        <f t="shared" si="70"/>
        <v>2.7806307817201332E-5</v>
      </c>
      <c r="V103" s="5">
        <f t="shared" si="71"/>
        <v>1145.8554963590416</v>
      </c>
      <c r="W103" s="5">
        <f t="shared" si="72"/>
        <v>50137191.669300258</v>
      </c>
      <c r="X103" s="6">
        <f t="shared" si="61"/>
        <v>43755.248221622445</v>
      </c>
      <c r="Y103" s="6">
        <f t="shared" si="73"/>
        <v>7.7216153211279975E-8</v>
      </c>
      <c r="Z103" s="6">
        <f t="shared" si="74"/>
        <v>7.272178597716738E-5</v>
      </c>
      <c r="AA103" s="6">
        <f t="shared" si="75"/>
        <v>2.98783102306383E-7</v>
      </c>
      <c r="AB103" s="6">
        <f t="shared" si="76"/>
        <v>12.312395527218653</v>
      </c>
      <c r="AC103" s="6">
        <f t="shared" si="77"/>
        <v>538731.92249624617</v>
      </c>
    </row>
    <row r="104" spans="4:29" x14ac:dyDescent="0.2">
      <c r="D104" s="7">
        <v>42833.297451414423</v>
      </c>
      <c r="E104">
        <v>9244.3380024531307</v>
      </c>
      <c r="F104" s="2">
        <f t="shared" si="58"/>
        <v>4.6317815091345951</v>
      </c>
      <c r="G104" s="2">
        <f>$B$4/EXP(((F104-$B$5)/(SQRT(2)*$B$6))^2)</f>
        <v>1426.1189907465175</v>
      </c>
      <c r="H104" s="2">
        <f>$B$8/EXP(((F104-$B$9)/(SQRT(2)*$B$10))^2)</f>
        <v>7916.931696195008</v>
      </c>
      <c r="I104" s="2">
        <f>$B$12/EXP(((F104-$B$13)/(SQRT(2)*$B$14))^2)</f>
        <v>174.23946558979412</v>
      </c>
      <c r="J104" s="2">
        <f t="shared" si="62"/>
        <v>9517.2901525313191</v>
      </c>
      <c r="K104" s="2">
        <f>ABS(J104-E104)</f>
        <v>272.95215007818842</v>
      </c>
      <c r="L104" s="4">
        <f t="shared" si="59"/>
        <v>42833.297451414503</v>
      </c>
      <c r="M104" s="4">
        <f t="shared" si="63"/>
        <v>7.7730729736313875E-7</v>
      </c>
      <c r="N104" s="4">
        <f t="shared" si="64"/>
        <v>7.1663906149220015E-4</v>
      </c>
      <c r="O104" s="4">
        <f t="shared" si="65"/>
        <v>1.9653648522874159E-6</v>
      </c>
      <c r="P104" s="4">
        <f t="shared" si="66"/>
        <v>77.612634533326258</v>
      </c>
      <c r="Q104" s="4">
        <f t="shared" si="67"/>
        <v>3324405.0609538886</v>
      </c>
      <c r="R104" s="5">
        <f t="shared" si="60"/>
        <v>42833.297451414503</v>
      </c>
      <c r="S104" s="5">
        <f t="shared" si="68"/>
        <v>4.3151299576738627E-6</v>
      </c>
      <c r="T104" s="5">
        <f t="shared" si="69"/>
        <v>3.9783373880247852E-3</v>
      </c>
      <c r="U104" s="5">
        <f t="shared" si="70"/>
        <v>2.9062828090342287E-5</v>
      </c>
      <c r="V104" s="5">
        <f t="shared" si="71"/>
        <v>1147.6966490244113</v>
      </c>
      <c r="W104" s="5">
        <f t="shared" si="72"/>
        <v>49159631.951654278</v>
      </c>
      <c r="X104" s="6">
        <f t="shared" si="61"/>
        <v>42833.297451414503</v>
      </c>
      <c r="Y104" s="6">
        <f t="shared" si="73"/>
        <v>9.4969360179899293E-8</v>
      </c>
      <c r="Z104" s="6">
        <f t="shared" si="74"/>
        <v>8.7557074764013681E-5</v>
      </c>
      <c r="AA104" s="6">
        <f t="shared" si="75"/>
        <v>3.6747803249097165E-7</v>
      </c>
      <c r="AB104" s="6">
        <f t="shared" si="76"/>
        <v>14.511777902995011</v>
      </c>
      <c r="AC104" s="6">
        <f t="shared" si="77"/>
        <v>621587.29946784943</v>
      </c>
    </row>
    <row r="105" spans="4:29" x14ac:dyDescent="0.2">
      <c r="D105" s="7">
        <v>41930.77276738442</v>
      </c>
      <c r="E105">
        <v>8967.1805653761294</v>
      </c>
      <c r="F105" s="2">
        <f t="shared" si="58"/>
        <v>4.6225328663510581</v>
      </c>
      <c r="G105" s="2">
        <f>$B$4/EXP(((F105-$B$5)/(SQRT(2)*$B$6))^2)</f>
        <v>1199.9555670046882</v>
      </c>
      <c r="H105" s="2">
        <f>$B$8/EXP(((F105-$B$9)/(SQRT(2)*$B$10))^2)</f>
        <v>7890.7999562410178</v>
      </c>
      <c r="I105" s="2">
        <f>$B$12/EXP(((F105-$B$13)/(SQRT(2)*$B$14))^2)</f>
        <v>204.5619318713521</v>
      </c>
      <c r="J105" s="2">
        <f t="shared" si="62"/>
        <v>9295.3174551170578</v>
      </c>
      <c r="K105" s="2">
        <f>ABS(J105-E105)</f>
        <v>328.13688974092838</v>
      </c>
      <c r="L105" s="4">
        <f t="shared" si="59"/>
        <v>41930.77276738442</v>
      </c>
      <c r="M105" s="4">
        <f t="shared" si="63"/>
        <v>6.824949342388478E-7</v>
      </c>
      <c r="N105" s="4">
        <f t="shared" si="64"/>
        <v>6.1596852487604795E-4</v>
      </c>
      <c r="O105" s="4">
        <f t="shared" si="65"/>
        <v>1.7256387019233095E-6</v>
      </c>
      <c r="P105" s="4">
        <f t="shared" si="66"/>
        <v>65.304307342134635</v>
      </c>
      <c r="Q105" s="4">
        <f t="shared" si="67"/>
        <v>2738260.0718944813</v>
      </c>
      <c r="R105" s="5">
        <f t="shared" si="60"/>
        <v>41930.77276738442</v>
      </c>
      <c r="S105" s="5">
        <f t="shared" si="68"/>
        <v>4.488025344696431E-6</v>
      </c>
      <c r="T105" s="5">
        <f t="shared" si="69"/>
        <v>4.0505536561411485E-3</v>
      </c>
      <c r="U105" s="5">
        <f t="shared" si="70"/>
        <v>3.0227295663726521E-5</v>
      </c>
      <c r="V105" s="5">
        <f t="shared" si="71"/>
        <v>1143.9083997974085</v>
      </c>
      <c r="W105" s="5">
        <f t="shared" si="72"/>
        <v>47964963.178607464</v>
      </c>
      <c r="X105" s="6">
        <f t="shared" si="61"/>
        <v>41930.77276738442</v>
      </c>
      <c r="Y105" s="6">
        <f t="shared" si="73"/>
        <v>1.1634804327697632E-7</v>
      </c>
      <c r="Z105" s="6">
        <f t="shared" si="74"/>
        <v>1.0500698099607141E-4</v>
      </c>
      <c r="AA105" s="6">
        <f t="shared" si="75"/>
        <v>4.502015170641009E-7</v>
      </c>
      <c r="AB105" s="6">
        <f t="shared" si="76"/>
        <v>17.037226971950414</v>
      </c>
      <c r="AC105" s="6">
        <f t="shared" si="77"/>
        <v>714384.09274720575</v>
      </c>
    </row>
    <row r="106" spans="4:29" x14ac:dyDescent="0.2">
      <c r="D106" s="7">
        <v>41047.264849608109</v>
      </c>
      <c r="E106">
        <v>8699.4947489337701</v>
      </c>
      <c r="F106" s="2">
        <f t="shared" si="58"/>
        <v>4.6132842235675779</v>
      </c>
      <c r="G106" s="2">
        <f>$B$4/EXP(((F106-$B$5)/(SQRT(2)*$B$6))^2)</f>
        <v>1005.4338682310486</v>
      </c>
      <c r="H106" s="2">
        <f>$B$8/EXP(((F106-$B$9)/(SQRT(2)*$B$10))^2)</f>
        <v>7826.2198382215583</v>
      </c>
      <c r="I106" s="2">
        <f>$B$12/EXP(((F106-$B$13)/(SQRT(2)*$B$14))^2)</f>
        <v>239.22321576020357</v>
      </c>
      <c r="J106" s="2">
        <f t="shared" si="62"/>
        <v>9070.8769222128103</v>
      </c>
      <c r="K106" s="2">
        <f>ABS(J106-E106)</f>
        <v>371.38217327904022</v>
      </c>
      <c r="L106" s="4">
        <f t="shared" si="59"/>
        <v>41047.264849608182</v>
      </c>
      <c r="M106" s="4">
        <f t="shared" si="63"/>
        <v>5.9673988092493443E-7</v>
      </c>
      <c r="N106" s="4">
        <f t="shared" si="64"/>
        <v>5.2722440965002914E-4</v>
      </c>
      <c r="O106" s="4">
        <f t="shared" si="65"/>
        <v>1.5088132993303616E-6</v>
      </c>
      <c r="P106" s="4">
        <f t="shared" si="66"/>
        <v>54.717994689285987</v>
      </c>
      <c r="Q106" s="4">
        <f t="shared" si="67"/>
        <v>2246024.020050576</v>
      </c>
      <c r="R106" s="5">
        <f t="shared" si="60"/>
        <v>41047.264849608182</v>
      </c>
      <c r="S106" s="5">
        <f t="shared" si="68"/>
        <v>4.6449772997695323E-6</v>
      </c>
      <c r="T106" s="5">
        <f t="shared" si="69"/>
        <v>4.1038742222372724E-3</v>
      </c>
      <c r="U106" s="5">
        <f t="shared" si="70"/>
        <v>3.1284382642212702E-5</v>
      </c>
      <c r="V106" s="5">
        <f t="shared" si="71"/>
        <v>1134.5463908847576</v>
      </c>
      <c r="W106" s="5">
        <f t="shared" si="72"/>
        <v>46570026.190813735</v>
      </c>
      <c r="X106" s="6">
        <f t="shared" si="61"/>
        <v>41047.264849608182</v>
      </c>
      <c r="Y106" s="6">
        <f t="shared" si="73"/>
        <v>1.4198251898793101E-7</v>
      </c>
      <c r="Z106" s="6">
        <f t="shared" si="74"/>
        <v>1.2544267971165211E-4</v>
      </c>
      <c r="AA106" s="6">
        <f t="shared" si="75"/>
        <v>5.4939252646286738E-7</v>
      </c>
      <c r="AB106" s="6">
        <f t="shared" si="76"/>
        <v>19.924040541444384</v>
      </c>
      <c r="AC106" s="6">
        <f t="shared" si="77"/>
        <v>817827.36897899839</v>
      </c>
    </row>
    <row r="107" spans="4:29" x14ac:dyDescent="0.2">
      <c r="D107" s="7">
        <v>40182.373002775406</v>
      </c>
      <c r="E107">
        <v>8435.5410104201092</v>
      </c>
      <c r="F107" s="2">
        <f t="shared" si="58"/>
        <v>4.6040355807840418</v>
      </c>
      <c r="G107" s="2">
        <f>$B$4/EXP(((F107-$B$5)/(SQRT(2)*$B$6))^2)</f>
        <v>838.92048587308909</v>
      </c>
      <c r="H107" s="2">
        <f>$B$8/EXP(((F107-$B$9)/(SQRT(2)*$B$10))^2)</f>
        <v>7724.1362642219019</v>
      </c>
      <c r="I107" s="2">
        <f>$B$12/EXP(((F107-$B$13)/(SQRT(2)*$B$14))^2)</f>
        <v>278.66476126781464</v>
      </c>
      <c r="J107" s="2">
        <f t="shared" si="62"/>
        <v>8841.7215113628063</v>
      </c>
      <c r="K107" s="2">
        <f>ABS(J107-E107)</f>
        <v>406.18050094269711</v>
      </c>
      <c r="L107" s="4">
        <f t="shared" si="59"/>
        <v>40182.373002775472</v>
      </c>
      <c r="M107" s="4">
        <f t="shared" si="63"/>
        <v>5.195766651693344E-7</v>
      </c>
      <c r="N107" s="4">
        <f t="shared" si="64"/>
        <v>4.4937762150948628E-4</v>
      </c>
      <c r="O107" s="4">
        <f t="shared" si="65"/>
        <v>1.3137117318422103E-6</v>
      </c>
      <c r="P107" s="4">
        <f t="shared" si="66"/>
        <v>45.655958230035438</v>
      </c>
      <c r="Q107" s="4">
        <f t="shared" si="67"/>
        <v>1834564.7433984205</v>
      </c>
      <c r="R107" s="5">
        <f t="shared" si="60"/>
        <v>40182.373002775472</v>
      </c>
      <c r="S107" s="5">
        <f t="shared" si="68"/>
        <v>4.7838633446901676E-6</v>
      </c>
      <c r="T107" s="5">
        <f t="shared" si="69"/>
        <v>4.1375244031843852E-3</v>
      </c>
      <c r="U107" s="5">
        <f t="shared" si="70"/>
        <v>3.2219793924669623E-5</v>
      </c>
      <c r="V107" s="5">
        <f t="shared" si="71"/>
        <v>1119.7476051631627</v>
      </c>
      <c r="W107" s="5">
        <f t="shared" si="72"/>
        <v>44994115.939630754</v>
      </c>
      <c r="X107" s="6">
        <f t="shared" si="61"/>
        <v>40182.373002775472</v>
      </c>
      <c r="Y107" s="6">
        <f t="shared" si="73"/>
        <v>1.7258811746509566E-7</v>
      </c>
      <c r="Z107" s="6">
        <f t="shared" si="74"/>
        <v>1.4927005565576731E-4</v>
      </c>
      <c r="AA107" s="6">
        <f t="shared" si="75"/>
        <v>6.6781898622096531E-7</v>
      </c>
      <c r="AB107" s="6">
        <f t="shared" si="76"/>
        <v>23.208984894557631</v>
      </c>
      <c r="AC107" s="6">
        <f t="shared" si="77"/>
        <v>932592.08804889629</v>
      </c>
    </row>
    <row r="108" spans="4:29" x14ac:dyDescent="0.2">
      <c r="D108" s="7">
        <v>39335.704974495733</v>
      </c>
      <c r="E108">
        <v>8191.0319326366198</v>
      </c>
      <c r="F108" s="2">
        <f t="shared" si="58"/>
        <v>4.5947869380005049</v>
      </c>
      <c r="G108" s="2">
        <f>$B$4/EXP(((F108-$B$5)/(SQRT(2)*$B$6))^2)</f>
        <v>697.05497749745871</v>
      </c>
      <c r="H108" s="2">
        <f>$B$8/EXP(((F108-$B$9)/(SQRT(2)*$B$10))^2)</f>
        <v>7586.0322471470254</v>
      </c>
      <c r="I108" s="2">
        <f>$B$12/EXP(((F108-$B$13)/(SQRT(2)*$B$14))^2)</f>
        <v>323.34116876228535</v>
      </c>
      <c r="J108" s="2">
        <f t="shared" si="62"/>
        <v>8606.428393406768</v>
      </c>
      <c r="K108" s="2">
        <f>ABS(J108-E108)</f>
        <v>415.39646077014822</v>
      </c>
      <c r="L108" s="4">
        <f t="shared" si="59"/>
        <v>39335.704974495733</v>
      </c>
      <c r="M108" s="4">
        <f t="shared" si="63"/>
        <v>4.5049830027942176E-7</v>
      </c>
      <c r="N108" s="4">
        <f t="shared" si="64"/>
        <v>3.814225076409517E-4</v>
      </c>
      <c r="O108" s="4">
        <f t="shared" si="65"/>
        <v>1.1390521205550495E-6</v>
      </c>
      <c r="P108" s="4">
        <f t="shared" si="66"/>
        <v>37.935315053778744</v>
      </c>
      <c r="Q108" s="4">
        <f t="shared" si="67"/>
        <v>1492212.3610699875</v>
      </c>
      <c r="R108" s="5">
        <f t="shared" si="60"/>
        <v>39335.704974495733</v>
      </c>
      <c r="S108" s="5">
        <f t="shared" si="68"/>
        <v>4.9027619678923768E-6</v>
      </c>
      <c r="T108" s="5">
        <f t="shared" si="69"/>
        <v>4.1510118084803309E-3</v>
      </c>
      <c r="U108" s="5">
        <f t="shared" si="70"/>
        <v>3.3020587940191452E-5</v>
      </c>
      <c r="V108" s="5">
        <f t="shared" si="71"/>
        <v>1099.7270310701558</v>
      </c>
      <c r="W108" s="5">
        <f t="shared" si="72"/>
        <v>43258538.046653755</v>
      </c>
      <c r="X108" s="6">
        <f t="shared" si="61"/>
        <v>39335.704974495733</v>
      </c>
      <c r="Y108" s="6">
        <f t="shared" si="73"/>
        <v>2.0897153257657106E-7</v>
      </c>
      <c r="Z108" s="6">
        <f t="shared" si="74"/>
        <v>1.7692951545320062E-4</v>
      </c>
      <c r="AA108" s="6">
        <f t="shared" si="75"/>
        <v>8.0860234808778673E-7</v>
      </c>
      <c r="AB108" s="6">
        <f t="shared" si="76"/>
        <v>26.929922059218875</v>
      </c>
      <c r="AC108" s="6">
        <f t="shared" si="77"/>
        <v>1059307.4691075983</v>
      </c>
    </row>
    <row r="109" spans="4:29" x14ac:dyDescent="0.2">
      <c r="D109" s="7">
        <v>38506.876777384103</v>
      </c>
      <c r="E109">
        <v>7952.3928825059002</v>
      </c>
      <c r="F109" s="2">
        <f t="shared" si="58"/>
        <v>4.5855382952170221</v>
      </c>
      <c r="G109" s="2">
        <f>$B$4/EXP(((F109-$B$5)/(SQRT(2)*$B$6))^2)</f>
        <v>576.75611731175184</v>
      </c>
      <c r="H109" s="2">
        <f>$B$8/EXP(((F109-$B$9)/(SQRT(2)*$B$10))^2)</f>
        <v>7413.893043375112</v>
      </c>
      <c r="I109" s="2">
        <f>$B$12/EXP(((F109-$B$13)/(SQRT(2)*$B$14))^2)</f>
        <v>373.71469554779515</v>
      </c>
      <c r="J109" s="2">
        <f t="shared" si="62"/>
        <v>8364.3638562346587</v>
      </c>
      <c r="K109" s="2">
        <f>ABS(J109-E109)</f>
        <v>411.97097372875851</v>
      </c>
      <c r="L109" s="4">
        <f t="shared" si="59"/>
        <v>38506.876777384103</v>
      </c>
      <c r="M109" s="4">
        <f t="shared" si="63"/>
        <v>3.8896956311085366E-7</v>
      </c>
      <c r="N109" s="4">
        <f t="shared" si="64"/>
        <v>3.2238894172446735E-4</v>
      </c>
      <c r="O109" s="4">
        <f t="shared" si="65"/>
        <v>9.8348119275474061E-7</v>
      </c>
      <c r="P109" s="4">
        <f t="shared" si="66"/>
        <v>31.388377854838783</v>
      </c>
      <c r="Q109" s="4">
        <f t="shared" si="67"/>
        <v>1208668.3982982489</v>
      </c>
      <c r="R109" s="5">
        <f t="shared" si="60"/>
        <v>38506.876777384103</v>
      </c>
      <c r="S109" s="5">
        <f t="shared" si="68"/>
        <v>4.9999967949597946E-6</v>
      </c>
      <c r="T109" s="5">
        <f t="shared" si="69"/>
        <v>4.1441383291304567E-3</v>
      </c>
      <c r="U109" s="5">
        <f t="shared" si="70"/>
        <v>3.3675474140879111E-5</v>
      </c>
      <c r="V109" s="5">
        <f t="shared" si="71"/>
        <v>1074.7724659726807</v>
      </c>
      <c r="W109" s="5">
        <f t="shared" si="72"/>
        <v>41386130.910935268</v>
      </c>
      <c r="X109" s="6">
        <f t="shared" si="61"/>
        <v>38506.876777384103</v>
      </c>
      <c r="Y109" s="6">
        <f t="shared" si="73"/>
        <v>2.5203658442821282E-7</v>
      </c>
      <c r="Z109" s="6">
        <f t="shared" si="74"/>
        <v>2.0889502787780882E-4</v>
      </c>
      <c r="AA109" s="6">
        <f t="shared" si="75"/>
        <v>9.7523988774884166E-7</v>
      </c>
      <c r="AB109" s="6">
        <f t="shared" si="76"/>
        <v>31.125351782303976</v>
      </c>
      <c r="AC109" s="6">
        <f t="shared" si="77"/>
        <v>1198540.085733912</v>
      </c>
    </row>
    <row r="110" spans="4:29" x14ac:dyDescent="0.2">
      <c r="D110" s="7">
        <v>37695.512514898626</v>
      </c>
      <c r="E110">
        <v>7729.6228290981999</v>
      </c>
      <c r="F110" s="2">
        <f t="shared" si="58"/>
        <v>4.5762896524334868</v>
      </c>
      <c r="G110" s="2">
        <f>$B$4/EXP(((F110-$B$5)/(SQRT(2)*$B$6))^2)</f>
        <v>475.22177276235271</v>
      </c>
      <c r="H110" s="2">
        <f>$B$8/EXP(((F110-$B$9)/(SQRT(2)*$B$10))^2)</f>
        <v>7210.1586746359053</v>
      </c>
      <c r="I110" s="2">
        <f>$B$12/EXP(((F110-$B$13)/(SQRT(2)*$B$14))^2)</f>
        <v>430.24870271027078</v>
      </c>
      <c r="J110" s="2">
        <f t="shared" si="62"/>
        <v>8115.6291501085288</v>
      </c>
      <c r="K110" s="2">
        <f>ABS(J110-E110)</f>
        <v>386.00632101032897</v>
      </c>
      <c r="L110" s="4">
        <f t="shared" si="59"/>
        <v>37695.512514898692</v>
      </c>
      <c r="M110" s="4">
        <f t="shared" si="63"/>
        <v>3.344390839478425E-7</v>
      </c>
      <c r="N110" s="4">
        <f t="shared" si="64"/>
        <v>2.7135192069363767E-4</v>
      </c>
      <c r="O110" s="4">
        <f t="shared" si="65"/>
        <v>8.4560485029798737E-7</v>
      </c>
      <c r="P110" s="4">
        <f t="shared" si="66"/>
        <v>25.862648215888079</v>
      </c>
      <c r="Q110" s="4">
        <f t="shared" si="67"/>
        <v>974905.77949043142</v>
      </c>
      <c r="R110" s="5">
        <f t="shared" si="60"/>
        <v>37695.512514898692</v>
      </c>
      <c r="S110" s="5">
        <f t="shared" si="68"/>
        <v>5.0741758910732543E-6</v>
      </c>
      <c r="T110" s="5">
        <f t="shared" si="69"/>
        <v>4.1170049795819039E-3</v>
      </c>
      <c r="U110" s="5">
        <f t="shared" si="70"/>
        <v>3.4175077707721535E-5</v>
      </c>
      <c r="V110" s="5">
        <f t="shared" si="71"/>
        <v>1045.2376333862951</v>
      </c>
      <c r="W110" s="5">
        <f t="shared" si="72"/>
        <v>39400768.290356174</v>
      </c>
      <c r="X110" s="6">
        <f t="shared" si="61"/>
        <v>37695.512514898692</v>
      </c>
      <c r="Y110" s="6">
        <f t="shared" si="73"/>
        <v>3.0278911921009054E-7</v>
      </c>
      <c r="Z110" s="6">
        <f t="shared" si="74"/>
        <v>2.4567227039650234E-4</v>
      </c>
      <c r="AA110" s="6">
        <f t="shared" si="75"/>
        <v>1.1716236644768804E-6</v>
      </c>
      <c r="AB110" s="6">
        <f t="shared" si="76"/>
        <v>35.833865741305999</v>
      </c>
      <c r="AC110" s="6">
        <f t="shared" si="77"/>
        <v>1350775.9345085998</v>
      </c>
    </row>
    <row r="111" spans="4:29" x14ac:dyDescent="0.2">
      <c r="D111" s="7">
        <v>36901.244210889396</v>
      </c>
      <c r="E111">
        <v>7517.2962505250598</v>
      </c>
      <c r="F111" s="2">
        <f t="shared" si="58"/>
        <v>4.5670410096499507</v>
      </c>
      <c r="G111" s="2">
        <f>$B$4/EXP(((F111-$B$5)/(SQRT(2)*$B$6))^2)</f>
        <v>389.92348584041451</v>
      </c>
      <c r="H111" s="2">
        <f>$B$8/EXP(((F111-$B$9)/(SQRT(2)*$B$10))^2)</f>
        <v>6977.6664059015593</v>
      </c>
      <c r="I111" s="2">
        <f>$B$12/EXP(((F111-$B$13)/(SQRT(2)*$B$14))^2)</f>
        <v>493.40004483793609</v>
      </c>
      <c r="J111" s="2">
        <f t="shared" si="62"/>
        <v>7860.9899365799101</v>
      </c>
      <c r="K111" s="2">
        <f>ABS(J111-E111)</f>
        <v>343.69368605485033</v>
      </c>
      <c r="L111" s="4">
        <f t="shared" si="59"/>
        <v>36901.244210889461</v>
      </c>
      <c r="M111" s="4">
        <f t="shared" si="63"/>
        <v>2.8635012370458449E-7</v>
      </c>
      <c r="N111" s="4">
        <f t="shared" si="64"/>
        <v>2.2743882710767372E-4</v>
      </c>
      <c r="O111" s="4">
        <f t="shared" si="65"/>
        <v>7.2401541898071994E-7</v>
      </c>
      <c r="P111" s="4">
        <f t="shared" si="66"/>
        <v>21.220521708815141</v>
      </c>
      <c r="Q111" s="4">
        <f t="shared" si="67"/>
        <v>783063.65385946888</v>
      </c>
      <c r="R111" s="5">
        <f t="shared" si="60"/>
        <v>36901.244210889461</v>
      </c>
      <c r="S111" s="5">
        <f t="shared" si="68"/>
        <v>5.1242249083631418E-6</v>
      </c>
      <c r="T111" s="5">
        <f t="shared" si="69"/>
        <v>4.070009427327448E-3</v>
      </c>
      <c r="U111" s="5">
        <f t="shared" si="70"/>
        <v>3.4512162801300189E-5</v>
      </c>
      <c r="V111" s="5">
        <f t="shared" si="71"/>
        <v>1011.5338440915931</v>
      </c>
      <c r="W111" s="5">
        <f t="shared" si="72"/>
        <v>37326857.408403665</v>
      </c>
      <c r="X111" s="6">
        <f t="shared" si="61"/>
        <v>36901.244210889461</v>
      </c>
      <c r="Y111" s="6">
        <f t="shared" si="73"/>
        <v>3.6234073864690175E-7</v>
      </c>
      <c r="Z111" s="6">
        <f t="shared" si="74"/>
        <v>2.8779576395852652E-4</v>
      </c>
      <c r="AA111" s="6">
        <f t="shared" si="75"/>
        <v>1.4020549520083123E-6</v>
      </c>
      <c r="AB111" s="6">
        <f t="shared" si="76"/>
        <v>41.093513709873697</v>
      </c>
      <c r="AC111" s="6">
        <f t="shared" si="77"/>
        <v>1516401.7848915835</v>
      </c>
    </row>
    <row r="112" spans="4:29" x14ac:dyDescent="0.2">
      <c r="D112" s="7">
        <v>36123.711642696886</v>
      </c>
      <c r="E112">
        <v>7308.0618484782199</v>
      </c>
      <c r="F112" s="2">
        <f t="shared" si="58"/>
        <v>4.5577923668664688</v>
      </c>
      <c r="G112" s="2">
        <f>$B$4/EXP(((F112-$B$5)/(SQRT(2)*$B$6))^2)</f>
        <v>318.59679487153716</v>
      </c>
      <c r="H112" s="2">
        <f>$B$8/EXP(((F112-$B$9)/(SQRT(2)*$B$10))^2)</f>
        <v>6719.5850736818966</v>
      </c>
      <c r="I112" s="2">
        <f>$B$12/EXP(((F112-$B$13)/(SQRT(2)*$B$14))^2)</f>
        <v>563.610429737353</v>
      </c>
      <c r="J112" s="2">
        <f t="shared" si="62"/>
        <v>7601.7922982907867</v>
      </c>
      <c r="K112" s="2">
        <f>ABS(J112-E112)</f>
        <v>293.7304498125668</v>
      </c>
      <c r="L112" s="4">
        <f t="shared" si="59"/>
        <v>36123.711642696886</v>
      </c>
      <c r="M112" s="4">
        <f t="shared" si="63"/>
        <v>2.441499663091115E-7</v>
      </c>
      <c r="N112" s="4">
        <f t="shared" si="64"/>
        <v>1.8983455032845417E-4</v>
      </c>
      <c r="O112" s="4">
        <f t="shared" si="65"/>
        <v>6.1731539649615987E-7</v>
      </c>
      <c r="P112" s="4">
        <f t="shared" si="66"/>
        <v>17.338761186233221</v>
      </c>
      <c r="Q112" s="4">
        <f t="shared" si="67"/>
        <v>626340.40933307388</v>
      </c>
      <c r="R112" s="5">
        <f t="shared" si="60"/>
        <v>36123.711642696886</v>
      </c>
      <c r="S112" s="5">
        <f t="shared" si="68"/>
        <v>5.1494129751435564E-6</v>
      </c>
      <c r="T112" s="5">
        <f t="shared" si="69"/>
        <v>4.0038362952475384E-3</v>
      </c>
      <c r="U112" s="5">
        <f t="shared" si="70"/>
        <v>3.4681806928347955E-5</v>
      </c>
      <c r="V112" s="5">
        <f t="shared" si="71"/>
        <v>974.12047593634679</v>
      </c>
      <c r="W112" s="5">
        <f t="shared" si="72"/>
        <v>35188847.177971244</v>
      </c>
      <c r="X112" s="6">
        <f t="shared" si="61"/>
        <v>36123.711642696886</v>
      </c>
      <c r="Y112" s="6">
        <f t="shared" si="73"/>
        <v>4.3191102248006948E-7</v>
      </c>
      <c r="Z112" s="6">
        <f t="shared" si="74"/>
        <v>3.3582488653960949E-4</v>
      </c>
      <c r="AA112" s="6">
        <f t="shared" si="75"/>
        <v>1.6712528382994531E-6</v>
      </c>
      <c r="AB112" s="6">
        <f t="shared" si="76"/>
        <v>46.941083941146971</v>
      </c>
      <c r="AC112" s="6">
        <f t="shared" si="77"/>
        <v>1695686.1804856227</v>
      </c>
    </row>
    <row r="113" spans="4:29" x14ac:dyDescent="0.2">
      <c r="D113" s="7">
        <v>35362.562177767315</v>
      </c>
      <c r="E113">
        <v>7105.4305761283604</v>
      </c>
      <c r="F113" s="2">
        <f t="shared" si="58"/>
        <v>4.5485437240829336</v>
      </c>
      <c r="G113" s="2">
        <f>$B$4/EXP(((F113-$B$5)/(SQRT(2)*$B$6))^2)</f>
        <v>259.2282656448611</v>
      </c>
      <c r="H113" s="2">
        <f>$B$8/EXP(((F113-$B$9)/(SQRT(2)*$B$10))^2)</f>
        <v>6439.3433867326266</v>
      </c>
      <c r="I113" s="2">
        <f>$B$12/EXP(((F113-$B$13)/(SQRT(2)*$B$14))^2)</f>
        <v>641.29680959285952</v>
      </c>
      <c r="J113" s="2">
        <f t="shared" si="62"/>
        <v>7339.8684619703472</v>
      </c>
      <c r="K113" s="2">
        <f>ABS(J113-E113)</f>
        <v>234.43788584198683</v>
      </c>
      <c r="L113" s="4">
        <f t="shared" si="59"/>
        <v>35362.56217776738</v>
      </c>
      <c r="M113" s="4">
        <f t="shared" si="63"/>
        <v>2.0729790167506593E-7</v>
      </c>
      <c r="N113" s="4">
        <f t="shared" si="64"/>
        <v>1.5778468694098568E-4</v>
      </c>
      <c r="O113" s="4">
        <f t="shared" si="65"/>
        <v>5.2413763679716561E-7</v>
      </c>
      <c r="P113" s="4">
        <f t="shared" si="66"/>
        <v>14.107790985705705</v>
      </c>
      <c r="Q113" s="4">
        <f t="shared" si="67"/>
        <v>498887.63592296414</v>
      </c>
      <c r="R113" s="5">
        <f t="shared" si="60"/>
        <v>35362.56217776738</v>
      </c>
      <c r="S113" s="5">
        <f t="shared" si="68"/>
        <v>5.1493704550862054E-6</v>
      </c>
      <c r="T113" s="5">
        <f t="shared" si="69"/>
        <v>3.9194405666126697E-3</v>
      </c>
      <c r="U113" s="5">
        <f t="shared" si="70"/>
        <v>3.468152055154603E-5</v>
      </c>
      <c r="V113" s="5">
        <f t="shared" si="71"/>
        <v>933.4945797777408</v>
      </c>
      <c r="W113" s="5">
        <f t="shared" si="72"/>
        <v>33010760.119999193</v>
      </c>
      <c r="X113" s="6">
        <f t="shared" si="61"/>
        <v>35362.56217776738</v>
      </c>
      <c r="Y113" s="6">
        <f t="shared" si="73"/>
        <v>5.1282788413837249E-7</v>
      </c>
      <c r="Z113" s="6">
        <f t="shared" si="74"/>
        <v>3.9033866961285264E-4</v>
      </c>
      <c r="AA113" s="6">
        <f t="shared" si="75"/>
        <v>1.9843556017719073E-6</v>
      </c>
      <c r="AB113" s="6">
        <f t="shared" si="76"/>
        <v>53.411302882540333</v>
      </c>
      <c r="AC113" s="6">
        <f t="shared" si="77"/>
        <v>1888760.5191793987</v>
      </c>
    </row>
    <row r="114" spans="4:29" x14ac:dyDescent="0.2">
      <c r="D114" s="7">
        <v>34617.450613751251</v>
      </c>
      <c r="E114">
        <v>6909.4898210552501</v>
      </c>
      <c r="F114" s="2">
        <f t="shared" si="58"/>
        <v>4.5392950812993949</v>
      </c>
      <c r="G114" s="2">
        <f>$B$4/EXP(((F114-$B$5)/(SQRT(2)*$B$6))^2)</f>
        <v>210.04011616499656</v>
      </c>
      <c r="H114" s="2">
        <f>$B$8/EXP(((F114-$B$9)/(SQRT(2)*$B$10))^2)</f>
        <v>6140.5544608926839</v>
      </c>
      <c r="I114" s="2">
        <f>$B$12/EXP(((F114-$B$13)/(SQRT(2)*$B$14))^2)</f>
        <v>726.84090247344625</v>
      </c>
      <c r="J114" s="2">
        <f t="shared" si="62"/>
        <v>7077.4354795311265</v>
      </c>
      <c r="K114" s="2">
        <f>ABS(J114-E114)</f>
        <v>167.94565847587637</v>
      </c>
      <c r="L114" s="4">
        <f t="shared" si="59"/>
        <v>34617.450613751251</v>
      </c>
      <c r="M114" s="4">
        <f t="shared" si="63"/>
        <v>1.7527181631310195E-7</v>
      </c>
      <c r="N114" s="4">
        <f t="shared" si="64"/>
        <v>1.3059705718100319E-4</v>
      </c>
      <c r="O114" s="4">
        <f t="shared" si="65"/>
        <v>4.4316201397684472E-7</v>
      </c>
      <c r="P114" s="4">
        <f t="shared" si="66"/>
        <v>11.430860172980454</v>
      </c>
      <c r="Q114" s="4">
        <f t="shared" si="67"/>
        <v>395707.23751084693</v>
      </c>
      <c r="R114" s="5">
        <f t="shared" si="60"/>
        <v>34617.450613751251</v>
      </c>
      <c r="S114" s="5">
        <f t="shared" si="68"/>
        <v>5.1240979731925238E-6</v>
      </c>
      <c r="T114" s="5">
        <f t="shared" si="69"/>
        <v>3.8180246549773616E-3</v>
      </c>
      <c r="U114" s="5">
        <f t="shared" si="70"/>
        <v>3.4511307880341036E-5</v>
      </c>
      <c r="V114" s="5">
        <f t="shared" si="71"/>
        <v>890.17993944641034</v>
      </c>
      <c r="W114" s="5">
        <f t="shared" si="72"/>
        <v>30815760.091138188</v>
      </c>
      <c r="X114" s="6">
        <f t="shared" si="61"/>
        <v>34617.450613751251</v>
      </c>
      <c r="Y114" s="6">
        <f t="shared" si="73"/>
        <v>6.0652568410836551E-7</v>
      </c>
      <c r="Z114" s="6">
        <f t="shared" si="74"/>
        <v>4.5192930110193728E-4</v>
      </c>
      <c r="AA114" s="6">
        <f t="shared" si="75"/>
        <v>2.3469134111167503E-6</v>
      </c>
      <c r="AB114" s="6">
        <f t="shared" si="76"/>
        <v>60.535962457219746</v>
      </c>
      <c r="AC114" s="6">
        <f t="shared" si="77"/>
        <v>2095600.6907187044</v>
      </c>
    </row>
    <row r="115" spans="4:29" x14ac:dyDescent="0.2">
      <c r="D115" s="7">
        <v>33888.039021931749</v>
      </c>
      <c r="E115">
        <v>6718.9924359253901</v>
      </c>
      <c r="F115" s="2">
        <f t="shared" si="58"/>
        <v>4.5300464385159138</v>
      </c>
      <c r="G115" s="2">
        <f>$B$4/EXP(((F115-$B$5)/(SQRT(2)*$B$6))^2)</f>
        <v>169.4732231143995</v>
      </c>
      <c r="H115" s="2">
        <f>$B$8/EXP(((F115-$B$9)/(SQRT(2)*$B$10))^2)</f>
        <v>5826.9388980983404</v>
      </c>
      <c r="I115" s="2">
        <f>$B$12/EXP(((F115-$B$13)/(SQRT(2)*$B$14))^2)</f>
        <v>820.57798274469542</v>
      </c>
      <c r="J115" s="2">
        <f t="shared" si="62"/>
        <v>6816.9901039574361</v>
      </c>
      <c r="K115" s="2">
        <f>ABS(J115-E115)</f>
        <v>97.997668032046022</v>
      </c>
      <c r="L115" s="4">
        <f t="shared" si="59"/>
        <v>33888.039021931749</v>
      </c>
      <c r="M115" s="4">
        <f t="shared" si="63"/>
        <v>1.4757344377661548E-7</v>
      </c>
      <c r="N115" s="4">
        <f t="shared" si="64"/>
        <v>1.0764178053538689E-4</v>
      </c>
      <c r="O115" s="4">
        <f t="shared" si="65"/>
        <v>3.7312869763793772E-7</v>
      </c>
      <c r="P115" s="4">
        <f t="shared" si="66"/>
        <v>9.2231177160024789</v>
      </c>
      <c r="Q115" s="4">
        <f t="shared" si="67"/>
        <v>312553.37306376203</v>
      </c>
      <c r="R115" s="5">
        <f t="shared" si="60"/>
        <v>33888.039021931749</v>
      </c>
      <c r="S115" s="5">
        <f t="shared" si="68"/>
        <v>5.0739664005081792E-6</v>
      </c>
      <c r="T115" s="5">
        <f t="shared" si="69"/>
        <v>3.7010099090333403E-3</v>
      </c>
      <c r="U115" s="5">
        <f t="shared" si="70"/>
        <v>3.4173666767995722E-5</v>
      </c>
      <c r="V115" s="5">
        <f t="shared" si="71"/>
        <v>844.71592076390311</v>
      </c>
      <c r="W115" s="5">
        <f t="shared" si="72"/>
        <v>28625766.085294157</v>
      </c>
      <c r="X115" s="6">
        <f t="shared" si="61"/>
        <v>33888.039021931749</v>
      </c>
      <c r="Y115" s="6">
        <f t="shared" si="73"/>
        <v>7.1454071962247245E-7</v>
      </c>
      <c r="Z115" s="6">
        <f t="shared" si="74"/>
        <v>5.2119428371968013E-4</v>
      </c>
      <c r="AA115" s="6">
        <f t="shared" si="75"/>
        <v>2.7648708729231289E-6</v>
      </c>
      <c r="AB115" s="6">
        <f t="shared" si="76"/>
        <v>68.342986460025571</v>
      </c>
      <c r="AC115" s="6">
        <f t="shared" si="77"/>
        <v>2316009.7920326996</v>
      </c>
    </row>
    <row r="116" spans="4:29" x14ac:dyDescent="0.2">
      <c r="D116" s="7">
        <v>33173.996593950164</v>
      </c>
      <c r="E116">
        <v>6538.9872733222901</v>
      </c>
      <c r="F116" s="2">
        <f t="shared" si="58"/>
        <v>4.5207977957323777</v>
      </c>
      <c r="G116" s="2">
        <f>$B$4/EXP(((F116-$B$5)/(SQRT(2)*$B$6))^2)</f>
        <v>136.16919568720201</v>
      </c>
      <c r="H116" s="2">
        <f>$B$8/EXP(((F116-$B$9)/(SQRT(2)*$B$10))^2)</f>
        <v>5502.2486777788654</v>
      </c>
      <c r="I116" s="2">
        <f>$B$12/EXP(((F116-$B$13)/(SQRT(2)*$B$14))^2)</f>
        <v>922.78511958782531</v>
      </c>
      <c r="J116" s="2">
        <f t="shared" si="62"/>
        <v>6561.2029930538929</v>
      </c>
      <c r="K116" s="2">
        <f>ABS(J116-E116)</f>
        <v>22.215719731602803</v>
      </c>
      <c r="L116" s="4">
        <f t="shared" si="59"/>
        <v>33173.996593950164</v>
      </c>
      <c r="M116" s="4">
        <f t="shared" si="63"/>
        <v>1.2373235551631023E-7</v>
      </c>
      <c r="N116" s="4">
        <f t="shared" si="64"/>
        <v>8.8350151552746853E-5</v>
      </c>
      <c r="O116" s="4">
        <f t="shared" si="65"/>
        <v>3.1284824347773974E-7</v>
      </c>
      <c r="P116" s="4">
        <f t="shared" si="66"/>
        <v>7.4106369020685561</v>
      </c>
      <c r="Q116" s="4">
        <f t="shared" si="67"/>
        <v>245840.44334822366</v>
      </c>
      <c r="R116" s="5">
        <f t="shared" si="60"/>
        <v>33173.996593950164</v>
      </c>
      <c r="S116" s="5">
        <f t="shared" si="68"/>
        <v>4.9997077980983383E-6</v>
      </c>
      <c r="T116" s="5">
        <f t="shared" si="69"/>
        <v>3.5700034953526027E-3</v>
      </c>
      <c r="U116" s="5">
        <f t="shared" si="70"/>
        <v>3.3673527718364485E-5</v>
      </c>
      <c r="V116" s="5">
        <f t="shared" si="71"/>
        <v>797.64643828117278</v>
      </c>
      <c r="W116" s="5">
        <f t="shared" si="72"/>
        <v>26461120.226716105</v>
      </c>
      <c r="X116" s="6">
        <f t="shared" si="61"/>
        <v>33173.996593950164</v>
      </c>
      <c r="Y116" s="6">
        <f t="shared" si="73"/>
        <v>8.3850371521826369E-7</v>
      </c>
      <c r="Z116" s="6">
        <f t="shared" si="74"/>
        <v>5.9872722868602873E-4</v>
      </c>
      <c r="AA116" s="6">
        <f t="shared" si="75"/>
        <v>3.2445379743644418E-6</v>
      </c>
      <c r="AB116" s="6">
        <f t="shared" si="76"/>
        <v>76.855450987049309</v>
      </c>
      <c r="AC116" s="6">
        <f t="shared" si="77"/>
        <v>2549602.4692708775</v>
      </c>
    </row>
    <row r="117" spans="4:29" x14ac:dyDescent="0.2">
      <c r="D117" s="7">
        <v>32474.999491802511</v>
      </c>
      <c r="E117">
        <v>6368.4716893454197</v>
      </c>
      <c r="F117" s="2">
        <f t="shared" si="58"/>
        <v>4.5115491529488416</v>
      </c>
      <c r="G117" s="2">
        <f>$B$4/EXP(((F117-$B$5)/(SQRT(2)*$B$6))^2)</f>
        <v>108.95209838742797</v>
      </c>
      <c r="H117" s="2">
        <f>$B$8/EXP(((F117-$B$9)/(SQRT(2)*$B$10))^2)</f>
        <v>5170.194002057081</v>
      </c>
      <c r="I117" s="2">
        <f>$B$12/EXP(((F117-$B$13)/(SQRT(2)*$B$14))^2)</f>
        <v>1033.6690831095029</v>
      </c>
      <c r="J117" s="2">
        <f t="shared" si="62"/>
        <v>6312.815183554012</v>
      </c>
      <c r="K117" s="2">
        <f>ABS(J117-E117)</f>
        <v>55.656505791407653</v>
      </c>
      <c r="L117" s="4">
        <f t="shared" si="59"/>
        <v>32474.999491802511</v>
      </c>
      <c r="M117" s="4">
        <f t="shared" si="63"/>
        <v>1.0330879433864071E-7</v>
      </c>
      <c r="N117" s="4">
        <f t="shared" si="64"/>
        <v>7.2212547869077639E-5</v>
      </c>
      <c r="O117" s="4">
        <f t="shared" si="65"/>
        <v>2.6120875748127527E-7</v>
      </c>
      <c r="P117" s="4">
        <f t="shared" si="66"/>
        <v>5.9294206504853193</v>
      </c>
      <c r="Q117" s="4">
        <f t="shared" si="67"/>
        <v>192557.93261119406</v>
      </c>
      <c r="R117" s="5">
        <f t="shared" si="60"/>
        <v>32474.999491802511</v>
      </c>
      <c r="S117" s="5">
        <f t="shared" si="68"/>
        <v>4.9023976293697693E-6</v>
      </c>
      <c r="T117" s="5">
        <f t="shared" si="69"/>
        <v>3.4267617365049885E-3</v>
      </c>
      <c r="U117" s="5">
        <f t="shared" si="70"/>
        <v>3.3018134084119189E-5</v>
      </c>
      <c r="V117" s="5">
        <f t="shared" si="71"/>
        <v>749.50935017140023</v>
      </c>
      <c r="W117" s="5">
        <f t="shared" si="72"/>
        <v>24340315.765917454</v>
      </c>
      <c r="X117" s="6">
        <f t="shared" si="61"/>
        <v>32474.999491802511</v>
      </c>
      <c r="Y117" s="6">
        <f t="shared" si="73"/>
        <v>9.8012895852121702E-7</v>
      </c>
      <c r="Z117" s="6">
        <f t="shared" si="74"/>
        <v>6.8510730173732708E-4</v>
      </c>
      <c r="AA117" s="6">
        <f t="shared" si="75"/>
        <v>3.7925480447854472E-6</v>
      </c>
      <c r="AB117" s="6">
        <f t="shared" si="76"/>
        <v>86.090577174927134</v>
      </c>
      <c r="AC117" s="6">
        <f t="shared" si="77"/>
        <v>2795791.4500047434</v>
      </c>
    </row>
    <row r="118" spans="4:29" x14ac:dyDescent="0.2">
      <c r="D118" s="7">
        <v>31790.730700956206</v>
      </c>
      <c r="E118">
        <v>6199.1653346124403</v>
      </c>
      <c r="F118" s="2">
        <f t="shared" si="58"/>
        <v>4.5023005101653606</v>
      </c>
      <c r="G118" s="2">
        <f>$B$4/EXP(((F118-$B$5)/(SQRT(2)*$B$6))^2)</f>
        <v>86.810302516182233</v>
      </c>
      <c r="H118" s="2">
        <f>$B$8/EXP(((F118-$B$9)/(SQRT(2)*$B$10))^2)</f>
        <v>4834.3750335784543</v>
      </c>
      <c r="I118" s="2">
        <f>$B$12/EXP(((F118-$B$13)/(SQRT(2)*$B$14))^2)</f>
        <v>1153.3541759088239</v>
      </c>
      <c r="J118" s="2">
        <f t="shared" si="62"/>
        <v>6074.5395120034609</v>
      </c>
      <c r="K118" s="2">
        <f>ABS(J118-E118)</f>
        <v>124.62582260897943</v>
      </c>
      <c r="L118" s="4">
        <f t="shared" si="59"/>
        <v>31790.730700956206</v>
      </c>
      <c r="M118" s="4">
        <f t="shared" si="63"/>
        <v>8.5895467811311188E-8</v>
      </c>
      <c r="N118" s="4">
        <f t="shared" si="64"/>
        <v>5.8775587898423613E-5</v>
      </c>
      <c r="O118" s="4">
        <f t="shared" si="65"/>
        <v>2.1718043041640128E-7</v>
      </c>
      <c r="P118" s="4">
        <f t="shared" si="66"/>
        <v>4.7244138298359157</v>
      </c>
      <c r="Q118" s="4">
        <f t="shared" si="67"/>
        <v>150192.56778418674</v>
      </c>
      <c r="R118" s="5">
        <f t="shared" si="60"/>
        <v>31790.730700956206</v>
      </c>
      <c r="S118" s="5">
        <f t="shared" si="68"/>
        <v>4.7834288448325358E-6</v>
      </c>
      <c r="T118" s="5">
        <f t="shared" si="69"/>
        <v>3.2731510717528963E-3</v>
      </c>
      <c r="U118" s="5">
        <f t="shared" si="70"/>
        <v>3.2216867525049801E-5</v>
      </c>
      <c r="V118" s="5">
        <f t="shared" si="71"/>
        <v>700.82656249235629</v>
      </c>
      <c r="W118" s="5">
        <f t="shared" si="72"/>
        <v>22279788.516271353</v>
      </c>
      <c r="X118" s="6">
        <f t="shared" si="61"/>
        <v>31790.730700956206</v>
      </c>
      <c r="Y118" s="6">
        <f t="shared" si="73"/>
        <v>1.1411997610923031E-6</v>
      </c>
      <c r="Z118" s="6">
        <f t="shared" si="74"/>
        <v>7.808873806367223E-4</v>
      </c>
      <c r="AA118" s="6">
        <f t="shared" si="75"/>
        <v>4.4158014973562722E-6</v>
      </c>
      <c r="AB118" s="6">
        <f t="shared" si="76"/>
        <v>96.058717739536391</v>
      </c>
      <c r="AC118" s="6">
        <f t="shared" si="77"/>
        <v>3053776.8271367662</v>
      </c>
    </row>
    <row r="119" spans="4:29" x14ac:dyDescent="0.2">
      <c r="D119" s="7">
        <v>31120.879886563194</v>
      </c>
      <c r="E119">
        <v>6037.0103678424603</v>
      </c>
      <c r="F119" s="2">
        <f t="shared" si="58"/>
        <v>4.4930518673818236</v>
      </c>
      <c r="G119" s="2">
        <f>$B$4/EXP(((F119-$B$5)/(SQRT(2)*$B$6))^2)</f>
        <v>68.878849440143071</v>
      </c>
      <c r="H119" s="2">
        <f>$B$8/EXP(((F119-$B$9)/(SQRT(2)*$B$10))^2)</f>
        <v>4498.2201988979823</v>
      </c>
      <c r="I119" s="2">
        <f>$B$12/EXP(((F119-$B$13)/(SQRT(2)*$B$14))^2)</f>
        <v>1281.8702827180409</v>
      </c>
      <c r="J119" s="2">
        <f t="shared" si="62"/>
        <v>5848.969331056167</v>
      </c>
      <c r="K119" s="2">
        <f>ABS(J119-E119)</f>
        <v>188.04103678629326</v>
      </c>
      <c r="L119" s="4">
        <f t="shared" si="59"/>
        <v>31120.879886563249</v>
      </c>
      <c r="M119" s="4">
        <f t="shared" si="63"/>
        <v>7.1118428132031756E-8</v>
      </c>
      <c r="N119" s="4">
        <f t="shared" si="64"/>
        <v>4.7638737002588495E-5</v>
      </c>
      <c r="O119" s="4">
        <f t="shared" si="65"/>
        <v>1.7981776251783339E-7</v>
      </c>
      <c r="P119" s="4">
        <f t="shared" si="66"/>
        <v>3.7485434268535074</v>
      </c>
      <c r="Q119" s="4">
        <f t="shared" si="67"/>
        <v>116657.96973667419</v>
      </c>
      <c r="R119" s="5">
        <f t="shared" si="60"/>
        <v>31120.879886563249</v>
      </c>
      <c r="S119" s="5">
        <f t="shared" si="68"/>
        <v>4.6444787120810424E-6</v>
      </c>
      <c r="T119" s="5">
        <f t="shared" si="69"/>
        <v>3.1111078477182408E-3</v>
      </c>
      <c r="U119" s="5">
        <f t="shared" si="70"/>
        <v>3.1281024604698034E-5</v>
      </c>
      <c r="V119" s="5">
        <f t="shared" si="71"/>
        <v>652.09508518689631</v>
      </c>
      <c r="W119" s="5">
        <f t="shared" si="72"/>
        <v>20293772.82071963</v>
      </c>
      <c r="X119" s="6">
        <f t="shared" si="61"/>
        <v>31120.879886563249</v>
      </c>
      <c r="Y119" s="6">
        <f t="shared" si="73"/>
        <v>1.3235499767645488E-6</v>
      </c>
      <c r="Z119" s="6">
        <f t="shared" si="74"/>
        <v>8.8658102982551305E-4</v>
      </c>
      <c r="AA119" s="6">
        <f t="shared" si="75"/>
        <v>5.1213943154252322E-6</v>
      </c>
      <c r="AB119" s="6">
        <f t="shared" si="76"/>
        <v>106.76236167441043</v>
      </c>
      <c r="AC119" s="6">
        <f t="shared" si="77"/>
        <v>3322538.6340751504</v>
      </c>
    </row>
    <row r="120" spans="4:29" x14ac:dyDescent="0.2">
      <c r="D120" s="7">
        <v>30465.143252739577</v>
      </c>
      <c r="E120">
        <v>5875.0229033774303</v>
      </c>
      <c r="F120" s="2">
        <f t="shared" si="58"/>
        <v>4.4838032245982866</v>
      </c>
      <c r="G120" s="2">
        <f>$B$4/EXP(((F120-$B$5)/(SQRT(2)*$B$6))^2)</f>
        <v>54.422619557668355</v>
      </c>
      <c r="H120" s="2">
        <f>$B$8/EXP(((F120-$B$9)/(SQRT(2)*$B$10))^2)</f>
        <v>4164.9324157331484</v>
      </c>
      <c r="I120" s="2">
        <f>$B$12/EXP(((F120-$B$13)/(SQRT(2)*$B$14))^2)</f>
        <v>1419.1414601462707</v>
      </c>
      <c r="J120" s="2">
        <f t="shared" si="62"/>
        <v>5638.496495437088</v>
      </c>
      <c r="K120" s="2">
        <f>ABS(J120-E120)</f>
        <v>236.52640794034232</v>
      </c>
      <c r="L120" s="4">
        <f t="shared" si="59"/>
        <v>30465.143252739577</v>
      </c>
      <c r="M120" s="4">
        <f t="shared" si="63"/>
        <v>5.8637168796851008E-8</v>
      </c>
      <c r="N120" s="4">
        <f t="shared" si="64"/>
        <v>3.8450539683797508E-5</v>
      </c>
      <c r="O120" s="4">
        <f t="shared" si="65"/>
        <v>1.482598079059799E-7</v>
      </c>
      <c r="P120" s="4">
        <f t="shared" si="66"/>
        <v>2.9618025630978626</v>
      </c>
      <c r="Q120" s="4">
        <f t="shared" si="67"/>
        <v>90231.739371107629</v>
      </c>
      <c r="R120" s="5">
        <f t="shared" si="60"/>
        <v>30465.143252739577</v>
      </c>
      <c r="S120" s="5">
        <f t="shared" si="68"/>
        <v>4.487469494738968E-6</v>
      </c>
      <c r="T120" s="5">
        <f t="shared" si="69"/>
        <v>2.9425981408665431E-3</v>
      </c>
      <c r="U120" s="5">
        <f t="shared" si="70"/>
        <v>3.0223551959153027E-5</v>
      </c>
      <c r="V120" s="5">
        <f t="shared" si="71"/>
        <v>603.77923675247348</v>
      </c>
      <c r="W120" s="5">
        <f t="shared" si="72"/>
        <v>18394220.94069387</v>
      </c>
      <c r="X120" s="6">
        <f t="shared" si="61"/>
        <v>30465.143252739577</v>
      </c>
      <c r="Y120" s="6">
        <f t="shared" si="73"/>
        <v>1.5290413806161827E-6</v>
      </c>
      <c r="Z120" s="6">
        <f t="shared" si="74"/>
        <v>1.002648447902355E-3</v>
      </c>
      <c r="AA120" s="6">
        <f t="shared" si="75"/>
        <v>5.9165305218623567E-6</v>
      </c>
      <c r="AB120" s="6">
        <f t="shared" si="76"/>
        <v>118.19518392612102</v>
      </c>
      <c r="AC120" s="6">
        <f t="shared" si="77"/>
        <v>3600833.2100931793</v>
      </c>
    </row>
    <row r="121" spans="4:29" x14ac:dyDescent="0.2">
      <c r="D121" s="7">
        <v>29823.223404772416</v>
      </c>
      <c r="E121">
        <v>5729.63630640675</v>
      </c>
      <c r="F121" s="2">
        <f t="shared" si="58"/>
        <v>4.4745545818148065</v>
      </c>
      <c r="G121" s="2">
        <f>$B$4/EXP(((F121-$B$5)/(SQRT(2)*$B$6))^2)</f>
        <v>42.820520694248046</v>
      </c>
      <c r="H121" s="2">
        <f>$B$8/EXP(((F121-$B$9)/(SQRT(2)*$B$10))^2)</f>
        <v>3837.4442552468604</v>
      </c>
      <c r="I121" s="2">
        <f>$B$12/EXP(((F121-$B$13)/(SQRT(2)*$B$14))^2)</f>
        <v>1564.9754108999948</v>
      </c>
      <c r="J121" s="2">
        <f t="shared" si="62"/>
        <v>5445.2401868411034</v>
      </c>
      <c r="K121" s="2">
        <f>ABS(J121-E121)</f>
        <v>284.39611956564659</v>
      </c>
      <c r="L121" s="4">
        <f t="shared" si="59"/>
        <v>29823.223404772467</v>
      </c>
      <c r="M121" s="4">
        <f t="shared" si="63"/>
        <v>4.8144067616733069E-8</v>
      </c>
      <c r="N121" s="4">
        <f t="shared" si="64"/>
        <v>3.0904632565051576E-5</v>
      </c>
      <c r="O121" s="4">
        <f t="shared" si="65"/>
        <v>1.2172876629494901E-7</v>
      </c>
      <c r="P121" s="4">
        <f t="shared" si="66"/>
        <v>2.3303899917979498</v>
      </c>
      <c r="Q121" s="4">
        <f t="shared" si="67"/>
        <v>69499.741345636139</v>
      </c>
      <c r="R121" s="5">
        <f t="shared" si="60"/>
        <v>29823.223404772467</v>
      </c>
      <c r="S121" s="5">
        <f t="shared" si="68"/>
        <v>4.3145242679140442E-6</v>
      </c>
      <c r="T121" s="5">
        <f t="shared" si="69"/>
        <v>2.7695787621097915E-3</v>
      </c>
      <c r="U121" s="5">
        <f t="shared" si="70"/>
        <v>2.9058748709758537E-5</v>
      </c>
      <c r="V121" s="5">
        <f t="shared" si="71"/>
        <v>556.30414427524488</v>
      </c>
      <c r="W121" s="5">
        <f t="shared" si="72"/>
        <v>16590782.775721403</v>
      </c>
      <c r="X121" s="6">
        <f t="shared" si="61"/>
        <v>29823.223404772467</v>
      </c>
      <c r="Y121" s="6">
        <f t="shared" si="73"/>
        <v>1.7595368010322851E-6</v>
      </c>
      <c r="Z121" s="6">
        <f t="shared" si="74"/>
        <v>1.1294815958111802E-3</v>
      </c>
      <c r="AA121" s="6">
        <f t="shared" si="75"/>
        <v>6.8084182152430294E-6</v>
      </c>
      <c r="AB121" s="6">
        <f t="shared" si="76"/>
        <v>130.3411687450542</v>
      </c>
      <c r="AC121" s="6">
        <f t="shared" si="77"/>
        <v>3887193.7943228981</v>
      </c>
    </row>
    <row r="122" spans="4:29" x14ac:dyDescent="0.2">
      <c r="D122" s="7">
        <v>29194.82921423213</v>
      </c>
      <c r="E122">
        <v>5587.5309223791901</v>
      </c>
      <c r="F122" s="2">
        <f t="shared" si="58"/>
        <v>4.4653059390312686</v>
      </c>
      <c r="G122" s="2">
        <f>$B$4/EXP(((F122-$B$5)/(SQRT(2)*$B$6))^2)</f>
        <v>33.550839357872533</v>
      </c>
      <c r="H122" s="2">
        <f>$B$8/EXP(((F122-$B$9)/(SQRT(2)*$B$10))^2)</f>
        <v>3518.382687796558</v>
      </c>
      <c r="I122" s="2">
        <f>$B$12/EXP(((F122-$B$13)/(SQRT(2)*$B$14))^2)</f>
        <v>1719.0542004073131</v>
      </c>
      <c r="J122" s="2">
        <f t="shared" si="62"/>
        <v>5270.9877275617437</v>
      </c>
      <c r="K122" s="2">
        <f>ABS(J122-E122)</f>
        <v>316.54319481744642</v>
      </c>
      <c r="L122" s="4">
        <f t="shared" si="59"/>
        <v>29194.829214232181</v>
      </c>
      <c r="M122" s="4">
        <f t="shared" si="63"/>
        <v>3.9363301035027797E-8</v>
      </c>
      <c r="N122" s="4">
        <f t="shared" si="64"/>
        <v>2.4735669690899902E-5</v>
      </c>
      <c r="O122" s="4">
        <f t="shared" si="65"/>
        <v>9.9527237923395298E-8</v>
      </c>
      <c r="P122" s="4">
        <f t="shared" si="66"/>
        <v>1.8259128798264146</v>
      </c>
      <c r="Q122" s="4">
        <f t="shared" si="67"/>
        <v>53307.214686599022</v>
      </c>
      <c r="R122" s="5">
        <f t="shared" si="60"/>
        <v>29194.829214232181</v>
      </c>
      <c r="S122" s="5">
        <f t="shared" si="68"/>
        <v>4.1279192874698967E-6</v>
      </c>
      <c r="T122" s="5">
        <f t="shared" si="69"/>
        <v>2.5939604992652808E-3</v>
      </c>
      <c r="U122" s="5">
        <f t="shared" si="70"/>
        <v>2.7801945665436451E-5</v>
      </c>
      <c r="V122" s="5">
        <f t="shared" si="71"/>
        <v>510.05063271048323</v>
      </c>
      <c r="W122" s="5">
        <f t="shared" si="72"/>
        <v>14890841.112593623</v>
      </c>
      <c r="X122" s="6">
        <f t="shared" si="61"/>
        <v>29194.829214232181</v>
      </c>
      <c r="Y122" s="6">
        <f t="shared" si="73"/>
        <v>2.0168690048073032E-6</v>
      </c>
      <c r="Z122" s="6">
        <f t="shared" si="74"/>
        <v>1.267388765701678E-3</v>
      </c>
      <c r="AA122" s="6">
        <f t="shared" si="75"/>
        <v>7.8041491726873897E-6</v>
      </c>
      <c r="AB122" s="6">
        <f t="shared" si="76"/>
        <v>143.17383650759353</v>
      </c>
      <c r="AC122" s="6">
        <f t="shared" si="77"/>
        <v>4179935.7047855938</v>
      </c>
    </row>
    <row r="123" spans="4:29" x14ac:dyDescent="0.2">
      <c r="D123" s="7">
        <v>28579.675686961149</v>
      </c>
      <c r="E123">
        <v>5449.9675439332996</v>
      </c>
      <c r="F123" s="2">
        <f t="shared" si="58"/>
        <v>4.4560572962477325</v>
      </c>
      <c r="G123" s="2">
        <f>$B$4/EXP(((F123-$B$5)/(SQRT(2)*$B$6))^2)</f>
        <v>26.177838193189608</v>
      </c>
      <c r="H123" s="2">
        <f>$B$8/EXP(((F123-$B$9)/(SQRT(2)*$B$10))^2)</f>
        <v>3210.0436985342212</v>
      </c>
      <c r="I123" s="2">
        <f>$B$12/EXP(((F123-$B$13)/(SQRT(2)*$B$14))^2)</f>
        <v>1880.9265770941302</v>
      </c>
      <c r="J123" s="2">
        <f t="shared" si="62"/>
        <v>5117.1481138215404</v>
      </c>
      <c r="K123" s="2">
        <f>ABS(J123-E123)</f>
        <v>332.81943011175917</v>
      </c>
      <c r="L123" s="4">
        <f t="shared" si="59"/>
        <v>28579.6756869612</v>
      </c>
      <c r="M123" s="4">
        <f t="shared" si="63"/>
        <v>3.2049347089587584E-8</v>
      </c>
      <c r="N123" s="4">
        <f t="shared" si="64"/>
        <v>1.9715268908891743E-5</v>
      </c>
      <c r="O123" s="4">
        <f t="shared" si="65"/>
        <v>8.1034438403334164E-8</v>
      </c>
      <c r="P123" s="4">
        <f t="shared" si="66"/>
        <v>1.4246574105971772</v>
      </c>
      <c r="Q123" s="4">
        <f t="shared" si="67"/>
        <v>40716.246759893242</v>
      </c>
      <c r="R123" s="5">
        <f t="shared" si="60"/>
        <v>28579.6756869612</v>
      </c>
      <c r="S123" s="5">
        <f t="shared" si="68"/>
        <v>3.9300344019175648E-6</v>
      </c>
      <c r="T123" s="5">
        <f t="shared" si="69"/>
        <v>2.417574524635889E-3</v>
      </c>
      <c r="U123" s="5">
        <f t="shared" si="70"/>
        <v>2.6469171341859721E-5</v>
      </c>
      <c r="V123" s="5">
        <f t="shared" si="71"/>
        <v>465.35154494259223</v>
      </c>
      <c r="W123" s="5">
        <f t="shared" si="72"/>
        <v>13299596.234885635</v>
      </c>
      <c r="X123" s="6">
        <f t="shared" si="61"/>
        <v>28579.6756869612</v>
      </c>
      <c r="Y123" s="6">
        <f t="shared" si="73"/>
        <v>2.3028054598871613E-6</v>
      </c>
      <c r="Z123" s="6">
        <f t="shared" si="74"/>
        <v>1.4165789012684602E-3</v>
      </c>
      <c r="AA123" s="6">
        <f t="shared" si="75"/>
        <v>8.9105625014825548E-6</v>
      </c>
      <c r="AB123" s="6">
        <f t="shared" si="76"/>
        <v>156.65560409195265</v>
      </c>
      <c r="AC123" s="6">
        <f t="shared" si="77"/>
        <v>4477166.3594929986</v>
      </c>
    </row>
    <row r="124" spans="4:29" x14ac:dyDescent="0.2">
      <c r="D124" s="7">
        <v>27977.483833808557</v>
      </c>
      <c r="E124">
        <v>5329.0246888824504</v>
      </c>
      <c r="F124" s="2">
        <f t="shared" si="58"/>
        <v>4.4468086534642506</v>
      </c>
      <c r="G124" s="2">
        <f>$B$4/EXP(((F124-$B$5)/(SQRT(2)*$B$6))^2)</f>
        <v>20.339632985376678</v>
      </c>
      <c r="H124" s="2">
        <f>$B$8/EXP(((F124-$B$9)/(SQRT(2)*$B$10))^2)</f>
        <v>2914.3767131199961</v>
      </c>
      <c r="I124" s="2">
        <f>$B$12/EXP(((F124-$B$13)/(SQRT(2)*$B$14))^2)</f>
        <v>2050.0022494276818</v>
      </c>
      <c r="J124" s="2">
        <f t="shared" si="62"/>
        <v>4984.7185955330551</v>
      </c>
      <c r="K124" s="2">
        <f>ABS(J124-E124)</f>
        <v>344.30609334939527</v>
      </c>
      <c r="L124" s="4">
        <f t="shared" si="59"/>
        <v>27977.483833808557</v>
      </c>
      <c r="M124" s="4">
        <f t="shared" si="63"/>
        <v>2.5985184526188447E-8</v>
      </c>
      <c r="N124" s="4">
        <f t="shared" si="64"/>
        <v>1.5648066424338794E-5</v>
      </c>
      <c r="O124" s="4">
        <f t="shared" si="65"/>
        <v>6.5701645309673179E-8</v>
      </c>
      <c r="P124" s="4">
        <f t="shared" si="66"/>
        <v>1.106929023222835</v>
      </c>
      <c r="Q124" s="4">
        <f t="shared" si="67"/>
        <v>30969.088852390363</v>
      </c>
      <c r="R124" s="5">
        <f t="shared" si="60"/>
        <v>27977.483833808557</v>
      </c>
      <c r="S124" s="5">
        <f t="shared" si="68"/>
        <v>3.7233030076647269E-6</v>
      </c>
      <c r="T124" s="5">
        <f t="shared" si="69"/>
        <v>2.2421427380344295E-3</v>
      </c>
      <c r="U124" s="5">
        <f t="shared" si="70"/>
        <v>2.5076814905094181E-5</v>
      </c>
      <c r="V124" s="5">
        <f t="shared" si="71"/>
        <v>422.48948405480672</v>
      </c>
      <c r="W124" s="5">
        <f t="shared" si="72"/>
        <v>11820192.710097473</v>
      </c>
      <c r="X124" s="6">
        <f t="shared" si="61"/>
        <v>27977.483833808557</v>
      </c>
      <c r="Y124" s="6">
        <f t="shared" si="73"/>
        <v>2.6190092401754903E-6</v>
      </c>
      <c r="Z124" s="6">
        <f t="shared" si="74"/>
        <v>1.5771460277651729E-3</v>
      </c>
      <c r="AA124" s="6">
        <f t="shared" si="75"/>
        <v>1.0134093362661889E-5</v>
      </c>
      <c r="AB124" s="6">
        <f t="shared" si="76"/>
        <v>170.73730824102768</v>
      </c>
      <c r="AC124" s="6">
        <f t="shared" si="77"/>
        <v>4776800.2811413407</v>
      </c>
    </row>
    <row r="125" spans="4:29" x14ac:dyDescent="0.2">
      <c r="D125" s="7">
        <v>27387.980544090828</v>
      </c>
      <c r="E125">
        <v>5213.7944935446903</v>
      </c>
      <c r="F125" s="2">
        <f t="shared" si="58"/>
        <v>4.4375600106807127</v>
      </c>
      <c r="G125" s="2">
        <f>$B$4/EXP(((F125-$B$5)/(SQRT(2)*$B$6))^2)</f>
        <v>15.737342221161024</v>
      </c>
      <c r="H125" s="2">
        <f>$B$8/EXP(((F125-$B$9)/(SQRT(2)*$B$10))^2)</f>
        <v>2632.9784571665182</v>
      </c>
      <c r="I125" s="2">
        <f>$B$12/EXP(((F125-$B$13)/(SQRT(2)*$B$14))^2)</f>
        <v>2225.5484522746101</v>
      </c>
      <c r="J125" s="2">
        <f t="shared" si="62"/>
        <v>4874.2642516622891</v>
      </c>
      <c r="K125" s="2">
        <f>ABS(J125-E125)</f>
        <v>339.53024188240124</v>
      </c>
      <c r="L125" s="4">
        <f t="shared" si="59"/>
        <v>27387.980544090828</v>
      </c>
      <c r="M125" s="4">
        <f t="shared" si="63"/>
        <v>2.0980284237239113E-8</v>
      </c>
      <c r="N125" s="4">
        <f t="shared" si="64"/>
        <v>1.2367946577065488E-5</v>
      </c>
      <c r="O125" s="4">
        <f t="shared" si="65"/>
        <v>5.3047119679369208E-8</v>
      </c>
      <c r="P125" s="4">
        <f t="shared" si="66"/>
        <v>0.85646190693919499</v>
      </c>
      <c r="Q125" s="4">
        <f t="shared" si="67"/>
        <v>23456.762044005602</v>
      </c>
      <c r="R125" s="5">
        <f t="shared" si="60"/>
        <v>27387.980544090828</v>
      </c>
      <c r="S125" s="5">
        <f t="shared" si="68"/>
        <v>3.5101630024669745E-6</v>
      </c>
      <c r="T125" s="5">
        <f t="shared" si="69"/>
        <v>2.0692526373997451E-3</v>
      </c>
      <c r="U125" s="5">
        <f t="shared" si="70"/>
        <v>2.3641295838230167E-5</v>
      </c>
      <c r="V125" s="5">
        <f t="shared" si="71"/>
        <v>381.69592314356987</v>
      </c>
      <c r="W125" s="5">
        <f t="shared" si="72"/>
        <v>10453880.51681488</v>
      </c>
      <c r="X125" s="6">
        <f t="shared" si="61"/>
        <v>27387.980544090828</v>
      </c>
      <c r="Y125" s="6">
        <f t="shared" si="73"/>
        <v>2.9669964887517173E-6</v>
      </c>
      <c r="Z125" s="6">
        <f t="shared" si="74"/>
        <v>1.7490541907000906E-3</v>
      </c>
      <c r="AA125" s="6">
        <f t="shared" si="75"/>
        <v>1.1480608377573031E-5</v>
      </c>
      <c r="AB125" s="6">
        <f t="shared" si="76"/>
        <v>185.35791958752429</v>
      </c>
      <c r="AC125" s="6">
        <f t="shared" si="77"/>
        <v>5076579.0953562679</v>
      </c>
    </row>
    <row r="126" spans="4:29" x14ac:dyDescent="0.2">
      <c r="D126" s="7">
        <v>26810.898461750254</v>
      </c>
      <c r="E126">
        <v>5109.5514932849701</v>
      </c>
      <c r="F126" s="2">
        <f t="shared" si="58"/>
        <v>4.4283113678971766</v>
      </c>
      <c r="G126" s="2">
        <f>$B$4/EXP(((F126-$B$5)/(SQRT(2)*$B$6))^2)</f>
        <v>12.125470787255544</v>
      </c>
      <c r="H126" s="2">
        <f>$B$8/EXP(((F126-$B$9)/(SQRT(2)*$B$10))^2)</f>
        <v>2367.0955966395813</v>
      </c>
      <c r="I126" s="2">
        <f>$B$12/EXP(((F126-$B$13)/(SQRT(2)*$B$14))^2)</f>
        <v>2406.6891017022517</v>
      </c>
      <c r="J126" s="2">
        <f t="shared" si="62"/>
        <v>4785.9101691290889</v>
      </c>
      <c r="K126" s="2">
        <f>ABS(J126-E126)</f>
        <v>323.64132415588119</v>
      </c>
      <c r="L126" s="4">
        <f t="shared" si="59"/>
        <v>26810.898461750254</v>
      </c>
      <c r="M126" s="4">
        <f t="shared" si="63"/>
        <v>1.6868477020872985E-8</v>
      </c>
      <c r="N126" s="4">
        <f t="shared" si="64"/>
        <v>9.7344958451195009E-6</v>
      </c>
      <c r="O126" s="4">
        <f t="shared" si="65"/>
        <v>4.2650714795687263E-8</v>
      </c>
      <c r="P126" s="4">
        <f t="shared" si="66"/>
        <v>0.65989566008309297</v>
      </c>
      <c r="Q126" s="4">
        <f t="shared" si="67"/>
        <v>17692.395537837467</v>
      </c>
      <c r="R126" s="5">
        <f t="shared" si="60"/>
        <v>26810.898461750254</v>
      </c>
      <c r="S126" s="5">
        <f t="shared" si="68"/>
        <v>3.2930100924487016E-6</v>
      </c>
      <c r="T126" s="5">
        <f t="shared" si="69"/>
        <v>1.9003371213188222E-3</v>
      </c>
      <c r="U126" s="5">
        <f t="shared" si="70"/>
        <v>2.2178749459538778E-5</v>
      </c>
      <c r="V126" s="5">
        <f t="shared" si="71"/>
        <v>343.1515880690423</v>
      </c>
      <c r="W126" s="5">
        <f t="shared" si="72"/>
        <v>9200202.3847074434</v>
      </c>
      <c r="X126" s="6">
        <f t="shared" si="61"/>
        <v>26810.898461750254</v>
      </c>
      <c r="Y126" s="6">
        <f t="shared" si="73"/>
        <v>3.3480910160716795E-6</v>
      </c>
      <c r="Z126" s="6">
        <f t="shared" si="74"/>
        <v>1.9321233354204124E-3</v>
      </c>
      <c r="AA126" s="6">
        <f t="shared" si="75"/>
        <v>1.2955229948438973E-5</v>
      </c>
      <c r="AB126" s="6">
        <f t="shared" si="76"/>
        <v>200.44447225109238</v>
      </c>
      <c r="AC126" s="6">
        <f t="shared" si="77"/>
        <v>5374096.3927431544</v>
      </c>
    </row>
    <row r="127" spans="4:29" x14ac:dyDescent="0.2">
      <c r="D127" s="7">
        <v>26245.975864089989</v>
      </c>
      <c r="E127">
        <v>5013.1471355855601</v>
      </c>
      <c r="F127" s="2">
        <f t="shared" si="58"/>
        <v>4.4190627251136956</v>
      </c>
      <c r="G127" s="2">
        <f>$B$4/EXP(((F127-$B$5)/(SQRT(2)*$B$6))^2)</f>
        <v>9.303465983733874</v>
      </c>
      <c r="H127" s="2">
        <f>$B$8/EXP(((F127-$B$9)/(SQRT(2)*$B$10))^2)</f>
        <v>2117.63527850124</v>
      </c>
      <c r="I127" s="2">
        <f>$B$12/EXP(((F127-$B$13)/(SQRT(2)*$B$14))^2)</f>
        <v>2592.4067910793051</v>
      </c>
      <c r="J127" s="2">
        <f t="shared" si="62"/>
        <v>4719.3455355642791</v>
      </c>
      <c r="K127" s="2">
        <f>ABS(J127-E127)</f>
        <v>293.80160002128105</v>
      </c>
      <c r="L127" s="4">
        <f t="shared" si="59"/>
        <v>26245.975864089989</v>
      </c>
      <c r="M127" s="4">
        <f t="shared" si="63"/>
        <v>1.3505769201189639E-8</v>
      </c>
      <c r="N127" s="4">
        <f t="shared" si="64"/>
        <v>7.6297142205360502E-6</v>
      </c>
      <c r="O127" s="4">
        <f t="shared" si="65"/>
        <v>3.4148353143175772E-8</v>
      </c>
      <c r="P127" s="4">
        <f t="shared" si="66"/>
        <v>0.50631574922535116</v>
      </c>
      <c r="Q127" s="4">
        <f t="shared" si="67"/>
        <v>13288.750933777206</v>
      </c>
      <c r="R127" s="5">
        <f t="shared" si="60"/>
        <v>26245.975864089989</v>
      </c>
      <c r="S127" s="5">
        <f t="shared" si="68"/>
        <v>3.0741546616862232E-6</v>
      </c>
      <c r="T127" s="5">
        <f t="shared" si="69"/>
        <v>1.7366594370891936E-3</v>
      </c>
      <c r="U127" s="5">
        <f t="shared" si="70"/>
        <v>2.0704736434838018E-5</v>
      </c>
      <c r="V127" s="5">
        <f t="shared" si="71"/>
        <v>306.98798552788753</v>
      </c>
      <c r="W127" s="5">
        <f t="shared" si="72"/>
        <v>8057199.2587305428</v>
      </c>
      <c r="X127" s="6">
        <f t="shared" si="61"/>
        <v>26245.975864089989</v>
      </c>
      <c r="Y127" s="6">
        <f t="shared" si="73"/>
        <v>3.7633767734658573E-6</v>
      </c>
      <c r="Z127" s="6">
        <f t="shared" si="74"/>
        <v>2.1260165828406378E-3</v>
      </c>
      <c r="AA127" s="6">
        <f t="shared" si="75"/>
        <v>1.4562152357515449E-5</v>
      </c>
      <c r="AB127" s="6">
        <f t="shared" si="76"/>
        <v>215.91223009542358</v>
      </c>
      <c r="AC127" s="6">
        <f t="shared" si="77"/>
        <v>5666827.1798463315</v>
      </c>
    </row>
    <row r="128" spans="4:29" x14ac:dyDescent="0.2">
      <c r="D128" s="7">
        <v>25692.956543066066</v>
      </c>
      <c r="E128">
        <v>4932.0017874594396</v>
      </c>
      <c r="F128" s="2">
        <f t="shared" si="58"/>
        <v>4.4098140823301595</v>
      </c>
      <c r="G128" s="2">
        <f>$B$4/EXP(((F128-$B$5)/(SQRT(2)*$B$6))^2)</f>
        <v>7.1083676577674568</v>
      </c>
      <c r="H128" s="2">
        <f>$B$8/EXP(((F128-$B$9)/(SQRT(2)*$B$10))^2)</f>
        <v>1885.1825167249438</v>
      </c>
      <c r="I128" s="2">
        <f>$B$12/EXP(((F128-$B$13)/(SQRT(2)*$B$14))^2)</f>
        <v>2781.5478226335672</v>
      </c>
      <c r="J128" s="2">
        <f t="shared" si="62"/>
        <v>4673.8387070162789</v>
      </c>
      <c r="K128" s="2">
        <f>ABS(J128-E128)</f>
        <v>258.16308044316065</v>
      </c>
      <c r="L128" s="4">
        <f t="shared" si="59"/>
        <v>25692.956543066066</v>
      </c>
      <c r="M128" s="4">
        <f t="shared" si="63"/>
        <v>1.0768165395645191E-8</v>
      </c>
      <c r="N128" s="4">
        <f t="shared" si="64"/>
        <v>5.9550035157730081E-6</v>
      </c>
      <c r="O128" s="4">
        <f t="shared" si="65"/>
        <v>2.722652143368682E-8</v>
      </c>
      <c r="P128" s="4">
        <f t="shared" si="66"/>
        <v>0.38685351273667778</v>
      </c>
      <c r="Q128" s="4">
        <f t="shared" si="67"/>
        <v>9939.4104912759176</v>
      </c>
      <c r="R128" s="5">
        <f t="shared" si="60"/>
        <v>25692.956543066066</v>
      </c>
      <c r="S128" s="5">
        <f t="shared" si="68"/>
        <v>2.8557832287825852E-6</v>
      </c>
      <c r="T128" s="5">
        <f t="shared" si="69"/>
        <v>1.5793033021728521E-3</v>
      </c>
      <c r="U128" s="5">
        <f t="shared" si="70"/>
        <v>1.9233983183702719E-5</v>
      </c>
      <c r="V128" s="5">
        <f t="shared" si="71"/>
        <v>273.28992345409637</v>
      </c>
      <c r="W128" s="5">
        <f t="shared" si="72"/>
        <v>7021626.1269639498</v>
      </c>
      <c r="X128" s="6">
        <f t="shared" si="61"/>
        <v>25692.956543066066</v>
      </c>
      <c r="Y128" s="6">
        <f t="shared" si="73"/>
        <v>4.2136491037130956E-6</v>
      </c>
      <c r="Z128" s="6">
        <f t="shared" si="74"/>
        <v>2.3302293663684782E-3</v>
      </c>
      <c r="AA128" s="6">
        <f t="shared" si="75"/>
        <v>1.6304453134217972E-5</v>
      </c>
      <c r="AB128" s="6">
        <f t="shared" si="76"/>
        <v>231.66510578977957</v>
      </c>
      <c r="AC128" s="6">
        <f t="shared" si="77"/>
        <v>5952161.4956016093</v>
      </c>
    </row>
    <row r="129" spans="4:29" x14ac:dyDescent="0.2">
      <c r="D129" s="7">
        <v>25151.589689110129</v>
      </c>
      <c r="E129">
        <v>4863.2897244297101</v>
      </c>
      <c r="F129" s="2">
        <f t="shared" si="58"/>
        <v>4.4005654395466216</v>
      </c>
      <c r="G129" s="2">
        <f>$B$4/EXP(((F129-$B$5)/(SQRT(2)*$B$6))^2)</f>
        <v>5.4084638860280156</v>
      </c>
      <c r="H129" s="2">
        <f>$B$8/EXP(((F129-$B$9)/(SQRT(2)*$B$10))^2)</f>
        <v>1670.0232505150068</v>
      </c>
      <c r="I129" s="2">
        <f>$B$12/EXP(((F129-$B$13)/(SQRT(2)*$B$14))^2)</f>
        <v>2972.8303986401288</v>
      </c>
      <c r="J129" s="2">
        <f t="shared" si="62"/>
        <v>4648.2621130411635</v>
      </c>
      <c r="K129" s="2">
        <f>ABS(J129-E129)</f>
        <v>215.02761138854657</v>
      </c>
      <c r="L129" s="4">
        <f t="shared" si="59"/>
        <v>25151.589689110129</v>
      </c>
      <c r="M129" s="4">
        <f t="shared" si="63"/>
        <v>8.5495460336588473E-9</v>
      </c>
      <c r="N129" s="4">
        <f t="shared" si="64"/>
        <v>4.6284408389933466E-6</v>
      </c>
      <c r="O129" s="4">
        <f t="shared" si="65"/>
        <v>2.1616904066856387E-8</v>
      </c>
      <c r="P129" s="4">
        <f t="shared" si="66"/>
        <v>0.294340888591133</v>
      </c>
      <c r="Q129" s="4">
        <f t="shared" si="67"/>
        <v>7403.1412585722537</v>
      </c>
      <c r="R129" s="5">
        <f t="shared" si="60"/>
        <v>25151.589689110129</v>
      </c>
      <c r="S129" s="5">
        <f t="shared" si="68"/>
        <v>2.6399253019778183E-6</v>
      </c>
      <c r="T129" s="5">
        <f t="shared" si="69"/>
        <v>1.4291680554104076E-3</v>
      </c>
      <c r="U129" s="5">
        <f t="shared" si="70"/>
        <v>1.7780158645345961E-5</v>
      </c>
      <c r="V129" s="5">
        <f t="shared" si="71"/>
        <v>242.09885369230443</v>
      </c>
      <c r="W129" s="5">
        <f t="shared" si="72"/>
        <v>6089171.0322727459</v>
      </c>
      <c r="X129" s="6">
        <f t="shared" si="61"/>
        <v>25151.589689110129</v>
      </c>
      <c r="Y129" s="6">
        <f t="shared" si="73"/>
        <v>4.6993658234630412E-6</v>
      </c>
      <c r="Z129" s="6">
        <f t="shared" si="74"/>
        <v>2.5440808914362362E-3</v>
      </c>
      <c r="AA129" s="6">
        <f t="shared" si="75"/>
        <v>1.818390377159793E-5</v>
      </c>
      <c r="AB129" s="6">
        <f t="shared" si="76"/>
        <v>247.59634301167236</v>
      </c>
      <c r="AC129" s="6">
        <f t="shared" si="77"/>
        <v>6227441.6279537529</v>
      </c>
    </row>
    <row r="130" spans="4:29" x14ac:dyDescent="0.2">
      <c r="D130" s="7">
        <v>24621.629777370206</v>
      </c>
      <c r="E130">
        <v>4804.1916998059496</v>
      </c>
      <c r="F130" s="2">
        <f t="shared" si="58"/>
        <v>4.3913167967631415</v>
      </c>
      <c r="G130" s="2">
        <f>$B$4/EXP(((F130-$B$5)/(SQRT(2)*$B$6))^2)</f>
        <v>4.0978582336796636</v>
      </c>
      <c r="H130" s="2">
        <f>$B$8/EXP(((F130-$B$9)/(SQRT(2)*$B$10))^2)</f>
        <v>1472.1718385790807</v>
      </c>
      <c r="I130" s="2">
        <f>$B$12/EXP(((F130-$B$13)/(SQRT(2)*$B$14))^2)</f>
        <v>3164.8560167582141</v>
      </c>
      <c r="J130" s="2">
        <f t="shared" si="62"/>
        <v>4641.1257135709748</v>
      </c>
      <c r="K130" s="2">
        <f>ABS(J130-E130)</f>
        <v>163.06598623497484</v>
      </c>
      <c r="L130" s="4">
        <f t="shared" si="59"/>
        <v>24621.62977737025</v>
      </c>
      <c r="M130" s="4">
        <f t="shared" si="63"/>
        <v>6.7596364056097864E-9</v>
      </c>
      <c r="N130" s="4">
        <f t="shared" si="64"/>
        <v>3.5823363129106375E-6</v>
      </c>
      <c r="O130" s="4">
        <f t="shared" si="65"/>
        <v>1.7091248018505893E-8</v>
      </c>
      <c r="P130" s="4">
        <f t="shared" si="66"/>
        <v>0.2230147522904046</v>
      </c>
      <c r="Q130" s="4">
        <f t="shared" si="67"/>
        <v>5490.9866657862758</v>
      </c>
      <c r="R130" s="5">
        <f t="shared" si="60"/>
        <v>24621.62977737025</v>
      </c>
      <c r="S130" s="5">
        <f t="shared" si="68"/>
        <v>2.4284262138655919E-6</v>
      </c>
      <c r="T130" s="5">
        <f t="shared" si="69"/>
        <v>1.2869685419670185E-3</v>
      </c>
      <c r="U130" s="5">
        <f t="shared" si="70"/>
        <v>1.6355691317742393E-5</v>
      </c>
      <c r="V130" s="5">
        <f t="shared" si="71"/>
        <v>213.41685778681409</v>
      </c>
      <c r="W130" s="5">
        <f t="shared" si="72"/>
        <v>5254670.8606766136</v>
      </c>
      <c r="X130" s="6">
        <f t="shared" si="61"/>
        <v>24621.62977737025</v>
      </c>
      <c r="Y130" s="6">
        <f t="shared" si="73"/>
        <v>5.2205993300509934E-6</v>
      </c>
      <c r="Z130" s="6">
        <f t="shared" si="74"/>
        <v>2.7667083601830974E-3</v>
      </c>
      <c r="AA130" s="6">
        <f t="shared" si="75"/>
        <v>2.0200784406641437E-5</v>
      </c>
      <c r="AB130" s="6">
        <f t="shared" si="76"/>
        <v>263.58946553470224</v>
      </c>
      <c r="AC130" s="6">
        <f t="shared" si="77"/>
        <v>6490002.2336103339</v>
      </c>
    </row>
    <row r="131" spans="4:29" x14ac:dyDescent="0.2">
      <c r="D131" s="7">
        <v>24102.836456348618</v>
      </c>
      <c r="E131">
        <v>4761.12448293132</v>
      </c>
      <c r="F131" s="2">
        <f t="shared" ref="F131:F187" si="78">LOG10(D131)</f>
        <v>4.3820681539796054</v>
      </c>
      <c r="G131" s="2">
        <f>$B$4/EXP(((F131-$B$5)/(SQRT(2)*$B$6))^2)</f>
        <v>3.0918532259139129</v>
      </c>
      <c r="H131" s="2">
        <f>$B$8/EXP(((F131-$B$9)/(SQRT(2)*$B$10))^2)</f>
        <v>1291.4017426648143</v>
      </c>
      <c r="I131" s="2">
        <f>$B$12/EXP(((F131-$B$13)/(SQRT(2)*$B$14))^2)</f>
        <v>3356.1240267504691</v>
      </c>
      <c r="J131" s="2">
        <f t="shared" si="62"/>
        <v>4650.6176226411972</v>
      </c>
      <c r="K131" s="2">
        <f>ABS(J131-E131)</f>
        <v>110.50686029012286</v>
      </c>
      <c r="L131" s="4">
        <f t="shared" si="59"/>
        <v>24102.836456348661</v>
      </c>
      <c r="M131" s="4">
        <f t="shared" si="63"/>
        <v>5.3220942499136728E-9</v>
      </c>
      <c r="N131" s="4">
        <f t="shared" si="64"/>
        <v>2.7610669507026158E-6</v>
      </c>
      <c r="O131" s="4">
        <f t="shared" si="65"/>
        <v>1.3456527443939206E-8</v>
      </c>
      <c r="P131" s="4">
        <f t="shared" si="66"/>
        <v>0.16826567489148231</v>
      </c>
      <c r="Q131" s="4">
        <f t="shared" si="67"/>
        <v>4055.6800431265315</v>
      </c>
      <c r="R131" s="5">
        <f t="shared" si="60"/>
        <v>24102.836456348661</v>
      </c>
      <c r="S131" s="5">
        <f t="shared" si="68"/>
        <v>2.2229262797341693E-6</v>
      </c>
      <c r="T131" s="5">
        <f t="shared" si="69"/>
        <v>1.153239307049455E-3</v>
      </c>
      <c r="U131" s="5">
        <f t="shared" si="70"/>
        <v>1.4971628886988227E-5</v>
      </c>
      <c r="V131" s="5">
        <f t="shared" si="71"/>
        <v>187.21109509040048</v>
      </c>
      <c r="W131" s="5">
        <f t="shared" si="72"/>
        <v>4512318.4077778608</v>
      </c>
      <c r="X131" s="6">
        <f t="shared" si="61"/>
        <v>24102.836456348661</v>
      </c>
      <c r="Y131" s="6">
        <f t="shared" si="73"/>
        <v>5.7769910405388422E-6</v>
      </c>
      <c r="Z131" s="6">
        <f t="shared" si="74"/>
        <v>2.9970643674331098E-3</v>
      </c>
      <c r="AA131" s="6">
        <f t="shared" si="75"/>
        <v>2.2353707524971934E-5</v>
      </c>
      <c r="AB131" s="6">
        <f t="shared" si="76"/>
        <v>279.51948960727748</v>
      </c>
      <c r="AC131" s="6">
        <f t="shared" si="77"/>
        <v>6737212.5443662582</v>
      </c>
    </row>
    <row r="132" spans="4:29" x14ac:dyDescent="0.2">
      <c r="D132" s="7">
        <v>23594.974438915389</v>
      </c>
      <c r="E132">
        <v>4723.8169673988396</v>
      </c>
      <c r="F132" s="2">
        <f t="shared" si="78"/>
        <v>4.3728195111960684</v>
      </c>
      <c r="G132" s="2">
        <f>$B$4/EXP(((F132-$B$5)/(SQRT(2)*$B$6))^2)</f>
        <v>2.3230563921995779</v>
      </c>
      <c r="H132" s="2">
        <f>$B$8/EXP(((F132-$B$9)/(SQRT(2)*$B$10))^2)</f>
        <v>1127.2781899953648</v>
      </c>
      <c r="I132" s="2">
        <f>$B$12/EXP(((F132-$B$13)/(SQRT(2)*$B$14))^2)</f>
        <v>3545.0492135903928</v>
      </c>
      <c r="J132" s="2">
        <f t="shared" si="62"/>
        <v>4674.6504599779573</v>
      </c>
      <c r="K132" s="2">
        <f>ABS(J132-E132)</f>
        <v>49.166507420882226</v>
      </c>
      <c r="L132" s="4">
        <f t="shared" si="59"/>
        <v>23594.974438915389</v>
      </c>
      <c r="M132" s="4">
        <f t="shared" si="63"/>
        <v>4.1727342833175555E-9</v>
      </c>
      <c r="N132" s="4">
        <f t="shared" si="64"/>
        <v>2.1191732513386315E-6</v>
      </c>
      <c r="O132" s="4">
        <f t="shared" si="65"/>
        <v>1.0550454532187112E-8</v>
      </c>
      <c r="P132" s="4">
        <f t="shared" si="66"/>
        <v>0.126426005079502</v>
      </c>
      <c r="Q132" s="4">
        <f t="shared" si="67"/>
        <v>2983.0183582650366</v>
      </c>
      <c r="R132" s="5">
        <f t="shared" si="60"/>
        <v>23594.974438915389</v>
      </c>
      <c r="S132" s="5">
        <f t="shared" si="68"/>
        <v>2.0248463903091099E-6</v>
      </c>
      <c r="T132" s="5">
        <f t="shared" si="69"/>
        <v>1.0283425727748627E-3</v>
      </c>
      <c r="U132" s="5">
        <f t="shared" si="70"/>
        <v>1.3637541192994932E-5</v>
      </c>
      <c r="V132" s="5">
        <f t="shared" si="71"/>
        <v>163.41853773953758</v>
      </c>
      <c r="W132" s="5">
        <f t="shared" si="72"/>
        <v>3855856.2208093191</v>
      </c>
      <c r="X132" s="6">
        <f t="shared" si="61"/>
        <v>23594.974438915389</v>
      </c>
      <c r="Y132" s="6">
        <f t="shared" si="73"/>
        <v>6.3677095568008565E-6</v>
      </c>
      <c r="Z132" s="6">
        <f t="shared" si="74"/>
        <v>3.2339178219460084E-3</v>
      </c>
      <c r="AA132" s="6">
        <f t="shared" si="75"/>
        <v>2.4639456083251639E-5</v>
      </c>
      <c r="AB132" s="6">
        <f t="shared" si="76"/>
        <v>295.25438837103667</v>
      </c>
      <c r="AC132" s="6">
        <f t="shared" si="77"/>
        <v>6966519.7465922078</v>
      </c>
    </row>
    <row r="133" spans="4:29" x14ac:dyDescent="0.2">
      <c r="D133" s="7">
        <v>23097.813395589077</v>
      </c>
      <c r="E133">
        <v>4710.9501504929904</v>
      </c>
      <c r="F133" s="2">
        <f t="shared" si="78"/>
        <v>4.3635708684125882</v>
      </c>
      <c r="G133" s="2">
        <f>$B$4/EXP(((F133-$B$5)/(SQRT(2)*$B$6))^2)</f>
        <v>1.7381192895528723</v>
      </c>
      <c r="H133" s="2">
        <f>$B$8/EXP(((F133-$B$9)/(SQRT(2)*$B$10))^2)</f>
        <v>979.19168098091927</v>
      </c>
      <c r="I133" s="2">
        <f>$B$12/EXP(((F133-$B$13)/(SQRT(2)*$B$14))^2)</f>
        <v>3729.9821777917446</v>
      </c>
      <c r="J133" s="2">
        <f t="shared" si="62"/>
        <v>4710.9119780622168</v>
      </c>
      <c r="K133" s="2">
        <f>ABS(J133-E133)</f>
        <v>3.8172430773556698E-2</v>
      </c>
      <c r="L133" s="4">
        <f t="shared" si="59"/>
        <v>23097.813395589117</v>
      </c>
      <c r="M133" s="4">
        <f t="shared" si="63"/>
        <v>3.2579006966991328E-9</v>
      </c>
      <c r="N133" s="4">
        <f t="shared" si="64"/>
        <v>1.61970130942433E-6</v>
      </c>
      <c r="O133" s="4">
        <f t="shared" si="65"/>
        <v>8.2373644802460336E-9</v>
      </c>
      <c r="P133" s="4">
        <f t="shared" si="66"/>
        <v>9.4592399420987142E-2</v>
      </c>
      <c r="Q133" s="4">
        <f t="shared" si="67"/>
        <v>2184.8775904669928</v>
      </c>
      <c r="R133" s="5">
        <f t="shared" si="60"/>
        <v>23097.813395589117</v>
      </c>
      <c r="S133" s="5">
        <f t="shared" si="68"/>
        <v>1.8353799298150481E-6</v>
      </c>
      <c r="T133" s="5">
        <f t="shared" si="69"/>
        <v>9.1247940080694959E-4</v>
      </c>
      <c r="U133" s="5">
        <f t="shared" si="70"/>
        <v>1.2361465796834008E-5</v>
      </c>
      <c r="V133" s="5">
        <f t="shared" si="71"/>
        <v>141.95082819111448</v>
      </c>
      <c r="W133" s="5">
        <f t="shared" si="72"/>
        <v>3278753.7409076933</v>
      </c>
      <c r="X133" s="6">
        <f t="shared" si="61"/>
        <v>23097.813395589117</v>
      </c>
      <c r="Y133" s="6">
        <f t="shared" si="73"/>
        <v>6.9914140006058662E-6</v>
      </c>
      <c r="Z133" s="6">
        <f t="shared" si="74"/>
        <v>3.4758586788671188E-3</v>
      </c>
      <c r="AA133" s="6">
        <f t="shared" si="75"/>
        <v>2.705284163656246E-5</v>
      </c>
      <c r="AB133" s="6">
        <f t="shared" si="76"/>
        <v>310.65678927952399</v>
      </c>
      <c r="AC133" s="6">
        <f t="shared" si="77"/>
        <v>7175492.5488512944</v>
      </c>
    </row>
    <row r="134" spans="4:29" x14ac:dyDescent="0.2">
      <c r="D134" s="7">
        <v>22611.127850067223</v>
      </c>
      <c r="E134">
        <v>4701.3233540396805</v>
      </c>
      <c r="F134" s="2">
        <f t="shared" si="78"/>
        <v>4.3543222256290504</v>
      </c>
      <c r="G134" s="2">
        <f>$B$4/EXP(((F134-$B$5)/(SQRT(2)*$B$6))^2)</f>
        <v>1.2950255894399094</v>
      </c>
      <c r="H134" s="2">
        <f>$B$8/EXP(((F134-$B$9)/(SQRT(2)*$B$10))^2)</f>
        <v>846.39131789279543</v>
      </c>
      <c r="I134" s="2">
        <f>$B$12/EXP(((F134-$B$13)/(SQRT(2)*$B$14))^2)</f>
        <v>3909.2321908518311</v>
      </c>
      <c r="J134" s="2">
        <f t="shared" si="62"/>
        <v>4756.9185343340669</v>
      </c>
      <c r="K134" s="2">
        <f>ABS(J134-E134)</f>
        <v>55.59518029438641</v>
      </c>
      <c r="L134" s="4">
        <f t="shared" si="59"/>
        <v>22611.127850067263</v>
      </c>
      <c r="M134" s="4">
        <f t="shared" si="63"/>
        <v>2.532992470456389E-9</v>
      </c>
      <c r="N134" s="4">
        <f t="shared" si="64"/>
        <v>1.2327708222868158E-6</v>
      </c>
      <c r="O134" s="4">
        <f t="shared" si="65"/>
        <v>6.4044868605137256E-9</v>
      </c>
      <c r="P134" s="4">
        <f t="shared" si="66"/>
        <v>7.0478233889796363E-2</v>
      </c>
      <c r="Q134" s="4">
        <f t="shared" si="67"/>
        <v>1593.5923571291289</v>
      </c>
      <c r="R134" s="5">
        <f t="shared" si="60"/>
        <v>22611.127850067263</v>
      </c>
      <c r="S134" s="5">
        <f t="shared" si="68"/>
        <v>1.655490712125106E-6</v>
      </c>
      <c r="T134" s="5">
        <f t="shared" si="69"/>
        <v>8.0570340033696937E-4</v>
      </c>
      <c r="U134" s="5">
        <f t="shared" si="70"/>
        <v>1.1149894080498672E-5</v>
      </c>
      <c r="V134" s="5">
        <f t="shared" si="71"/>
        <v>122.69911079008874</v>
      </c>
      <c r="W134" s="5">
        <f t="shared" si="72"/>
        <v>2774365.2811642643</v>
      </c>
      <c r="X134" s="6">
        <f t="shared" si="61"/>
        <v>22611.127850067263</v>
      </c>
      <c r="Y134" s="6">
        <f t="shared" si="73"/>
        <v>7.6462239707371347E-6</v>
      </c>
      <c r="Z134" s="6">
        <f t="shared" si="74"/>
        <v>3.7213066843804774E-3</v>
      </c>
      <c r="AA134" s="6">
        <f t="shared" si="75"/>
        <v>2.9586588089349876E-5</v>
      </c>
      <c r="AB134" s="6">
        <f t="shared" si="76"/>
        <v>325.5858776475032</v>
      </c>
      <c r="AC134" s="6">
        <f t="shared" si="77"/>
        <v>7361863.9056640519</v>
      </c>
    </row>
    <row r="135" spans="4:29" x14ac:dyDescent="0.2">
      <c r="D135" s="7">
        <v>22134.697076984867</v>
      </c>
      <c r="E135">
        <v>4708.9836799473396</v>
      </c>
      <c r="F135" s="2">
        <f t="shared" si="78"/>
        <v>4.3450735828455143</v>
      </c>
      <c r="G135" s="2">
        <f>$B$4/EXP(((F135-$B$5)/(SQRT(2)*$B$6))^2)</f>
        <v>0.96085103996006449</v>
      </c>
      <c r="H135" s="2">
        <f>$B$8/EXP(((F135-$B$9)/(SQRT(2)*$B$10))^2)</f>
        <v>728.01706354862665</v>
      </c>
      <c r="I135" s="2">
        <f>$B$12/EXP(((F135-$B$13)/(SQRT(2)*$B$14))^2)</f>
        <v>4081.0921155202568</v>
      </c>
      <c r="J135" s="2">
        <f t="shared" si="62"/>
        <v>4810.0700301088436</v>
      </c>
      <c r="K135" s="2">
        <f>ABS(J135-E135)</f>
        <v>101.08635016150401</v>
      </c>
      <c r="L135" s="4">
        <f t="shared" si="59"/>
        <v>22134.697076984903</v>
      </c>
      <c r="M135" s="4">
        <f t="shared" si="63"/>
        <v>1.9611413594983054E-9</v>
      </c>
      <c r="N135" s="4">
        <f t="shared" si="64"/>
        <v>9.3434809402956862E-7</v>
      </c>
      <c r="O135" s="4">
        <f t="shared" si="65"/>
        <v>4.9586030021849496E-9</v>
      </c>
      <c r="P135" s="4">
        <f t="shared" si="66"/>
        <v>5.2291695916863383E-2</v>
      </c>
      <c r="Q135" s="4">
        <f t="shared" si="67"/>
        <v>1157.4608487615794</v>
      </c>
      <c r="R135" s="5">
        <f t="shared" si="60"/>
        <v>22134.697076984903</v>
      </c>
      <c r="S135" s="5">
        <f t="shared" si="68"/>
        <v>1.4859164577737865E-6</v>
      </c>
      <c r="T135" s="5">
        <f t="shared" si="69"/>
        <v>7.0793632671296738E-4</v>
      </c>
      <c r="U135" s="5">
        <f t="shared" si="70"/>
        <v>1.0007794664930419E-5</v>
      </c>
      <c r="V135" s="5">
        <f t="shared" si="71"/>
        <v>105.53870821809134</v>
      </c>
      <c r="W135" s="5">
        <f t="shared" si="72"/>
        <v>2336067.3363037491</v>
      </c>
      <c r="X135" s="6">
        <f t="shared" si="61"/>
        <v>22134.697076984903</v>
      </c>
      <c r="Y135" s="6">
        <f t="shared" si="73"/>
        <v>8.3296975356365979E-6</v>
      </c>
      <c r="Z135" s="6">
        <f t="shared" si="74"/>
        <v>3.9685242364455751E-3</v>
      </c>
      <c r="AA135" s="6">
        <f t="shared" si="75"/>
        <v>3.2231246539328615E-5</v>
      </c>
      <c r="AB135" s="6">
        <f t="shared" si="76"/>
        <v>339.89947215241148</v>
      </c>
      <c r="AC135" s="6">
        <f t="shared" si="77"/>
        <v>7523571.8527206937</v>
      </c>
    </row>
    <row r="136" spans="4:29" x14ac:dyDescent="0.2">
      <c r="D136" s="7">
        <v>21668.305001799701</v>
      </c>
      <c r="E136">
        <v>4725.1941466092103</v>
      </c>
      <c r="F136" s="2">
        <f t="shared" si="78"/>
        <v>4.3358249400620323</v>
      </c>
      <c r="G136" s="2">
        <f>$B$4/EXP(((F136-$B$5)/(SQRT(2)*$B$6))^2)</f>
        <v>0.70992541295496936</v>
      </c>
      <c r="H136" s="2">
        <f>$B$8/EXP(((F136-$B$9)/(SQRT(2)*$B$10))^2)</f>
        <v>623.1301880193771</v>
      </c>
      <c r="I136" s="2">
        <f>$B$12/EXP(((F136-$B$13)/(SQRT(2)*$B$14))^2)</f>
        <v>4243.8649006353926</v>
      </c>
      <c r="J136" s="2">
        <f t="shared" si="62"/>
        <v>4867.7050140677247</v>
      </c>
      <c r="K136" s="2">
        <f>ABS(J136-E136)</f>
        <v>142.51086745851444</v>
      </c>
      <c r="L136" s="4">
        <f t="shared" si="59"/>
        <v>21668.305001799701</v>
      </c>
      <c r="M136" s="4">
        <f t="shared" si="63"/>
        <v>1.5120384762183043E-9</v>
      </c>
      <c r="N136" s="4">
        <f t="shared" si="64"/>
        <v>7.0520276268332562E-7</v>
      </c>
      <c r="O136" s="4">
        <f t="shared" si="65"/>
        <v>3.8230790918168479E-9</v>
      </c>
      <c r="P136" s="4">
        <f t="shared" si="66"/>
        <v>3.863575338297863E-2</v>
      </c>
      <c r="Q136" s="4">
        <f t="shared" si="67"/>
        <v>837.17128827669558</v>
      </c>
      <c r="R136" s="5">
        <f t="shared" si="60"/>
        <v>21668.305001799701</v>
      </c>
      <c r="S136" s="5">
        <f t="shared" si="68"/>
        <v>1.3271771974701911E-6</v>
      </c>
      <c r="T136" s="5">
        <f t="shared" si="69"/>
        <v>6.1898492726660307E-4</v>
      </c>
      <c r="U136" s="5">
        <f t="shared" si="70"/>
        <v>8.9386700085137171E-6</v>
      </c>
      <c r="V136" s="5">
        <f t="shared" si="71"/>
        <v>90.333535280495894</v>
      </c>
      <c r="W136" s="5">
        <f t="shared" si="72"/>
        <v>1957374.594348619</v>
      </c>
      <c r="X136" s="6">
        <f t="shared" si="61"/>
        <v>21668.305001799701</v>
      </c>
      <c r="Y136" s="6">
        <f t="shared" si="73"/>
        <v>9.0388185864817162E-6</v>
      </c>
      <c r="Z136" s="6">
        <f t="shared" si="74"/>
        <v>4.2156333577717817E-3</v>
      </c>
      <c r="AA136" s="6">
        <f t="shared" si="75"/>
        <v>3.4975146341000112E-5</v>
      </c>
      <c r="AB136" s="6">
        <f t="shared" si="76"/>
        <v>353.45623151162471</v>
      </c>
      <c r="AC136" s="6">
        <f t="shared" si="77"/>
        <v>7658797.4291806109</v>
      </c>
    </row>
    <row r="137" spans="4:29" x14ac:dyDescent="0.2">
      <c r="D137" s="7">
        <v>21211.740102788695</v>
      </c>
      <c r="E137">
        <v>4752.0500113211701</v>
      </c>
      <c r="F137" s="2">
        <f t="shared" si="78"/>
        <v>4.3265762972784971</v>
      </c>
      <c r="G137" s="2">
        <f>$B$4/EXP(((F137-$B$5)/(SQRT(2)*$B$6))^2)</f>
        <v>0.52233403447286852</v>
      </c>
      <c r="H137" s="2">
        <f>$B$8/EXP(((F137-$B$9)/(SQRT(2)*$B$10))^2)</f>
        <v>530.74131788233046</v>
      </c>
      <c r="I137" s="2">
        <f>$B$12/EXP(((F137-$B$13)/(SQRT(2)*$B$14))^2)</f>
        <v>4395.8910917348758</v>
      </c>
      <c r="J137" s="2">
        <f t="shared" si="62"/>
        <v>4927.1547436516794</v>
      </c>
      <c r="K137" s="2">
        <f>ABS(J137-E137)</f>
        <v>175.10473233050925</v>
      </c>
      <c r="L137" s="4">
        <f t="shared" si="59"/>
        <v>21211.740102788735</v>
      </c>
      <c r="M137" s="4">
        <f t="shared" si="63"/>
        <v>1.1609024564458287E-9</v>
      </c>
      <c r="N137" s="4">
        <f t="shared" si="64"/>
        <v>5.3002731278877178E-7</v>
      </c>
      <c r="O137" s="4">
        <f t="shared" si="65"/>
        <v>2.9352572561361772E-9</v>
      </c>
      <c r="P137" s="4">
        <f t="shared" si="66"/>
        <v>2.8426604501374134E-2</v>
      </c>
      <c r="Q137" s="4">
        <f t="shared" si="67"/>
        <v>602.97774668791249</v>
      </c>
      <c r="R137" s="5">
        <f t="shared" si="60"/>
        <v>21211.740102788735</v>
      </c>
      <c r="S137" s="5">
        <f t="shared" si="68"/>
        <v>1.1795878863009411E-6</v>
      </c>
      <c r="T137" s="5">
        <f t="shared" si="69"/>
        <v>5.3855842418354773E-4</v>
      </c>
      <c r="U137" s="5">
        <f t="shared" si="70"/>
        <v>7.9446413649833161E-6</v>
      </c>
      <c r="V137" s="5">
        <f t="shared" si="71"/>
        <v>76.940165130507523</v>
      </c>
      <c r="W137" s="5">
        <f t="shared" si="72"/>
        <v>1632034.786213974</v>
      </c>
      <c r="X137" s="6">
        <f t="shared" si="61"/>
        <v>21211.740102788735</v>
      </c>
      <c r="Y137" s="6">
        <f t="shared" si="73"/>
        <v>9.7699947349083329E-6</v>
      </c>
      <c r="Z137" s="6">
        <f t="shared" si="74"/>
        <v>4.46063665948109E-3</v>
      </c>
      <c r="AA137" s="6">
        <f t="shared" si="75"/>
        <v>3.7804386971021849E-5</v>
      </c>
      <c r="AB137" s="6">
        <f t="shared" si="76"/>
        <v>366.11794574243015</v>
      </c>
      <c r="AC137" s="6">
        <f t="shared" si="77"/>
        <v>7765998.7120553358</v>
      </c>
    </row>
    <row r="138" spans="4:29" x14ac:dyDescent="0.2">
      <c r="D138" s="7">
        <v>20764.795315133462</v>
      </c>
      <c r="E138">
        <v>4782.6358585043299</v>
      </c>
      <c r="F138" s="2">
        <f t="shared" si="78"/>
        <v>4.317327654494961</v>
      </c>
      <c r="G138" s="2">
        <f>$B$4/EXP(((F138-$B$5)/(SQRT(2)*$B$6))^2)</f>
        <v>0.38270388453405918</v>
      </c>
      <c r="H138" s="2">
        <f>$B$8/EXP(((F138-$B$9)/(SQRT(2)*$B$10))^2)</f>
        <v>449.83565912853453</v>
      </c>
      <c r="I138" s="2">
        <f>$B$12/EXP(((F138-$B$13)/(SQRT(2)*$B$14))^2)</f>
        <v>4535.576744678955</v>
      </c>
      <c r="J138" s="2">
        <f t="shared" si="62"/>
        <v>4985.7951076920235</v>
      </c>
      <c r="K138" s="2">
        <f>ABS(J138-E138)</f>
        <v>203.1592491876936</v>
      </c>
      <c r="L138" s="4">
        <f t="shared" si="59"/>
        <v>20764.795315133499</v>
      </c>
      <c r="M138" s="4">
        <f t="shared" si="63"/>
        <v>8.8758010997959637E-10</v>
      </c>
      <c r="N138" s="4">
        <f t="shared" si="64"/>
        <v>3.9669930378184234E-7</v>
      </c>
      <c r="O138" s="4">
        <f t="shared" si="65"/>
        <v>2.2441816224560008E-9</v>
      </c>
      <c r="P138" s="4">
        <f t="shared" si="66"/>
        <v>2.0827614608284278E-2</v>
      </c>
      <c r="Q138" s="4">
        <f t="shared" si="67"/>
        <v>432.48115424350738</v>
      </c>
      <c r="R138" s="5">
        <f t="shared" si="60"/>
        <v>20764.795315133499</v>
      </c>
      <c r="S138" s="5">
        <f t="shared" si="68"/>
        <v>1.043274447783965E-6</v>
      </c>
      <c r="T138" s="5">
        <f t="shared" si="69"/>
        <v>4.662860765309386E-4</v>
      </c>
      <c r="U138" s="5">
        <f t="shared" si="70"/>
        <v>7.0265568417172051E-6</v>
      </c>
      <c r="V138" s="5">
        <f t="shared" si="71"/>
        <v>65.211485763050518</v>
      </c>
      <c r="W138" s="5">
        <f t="shared" si="72"/>
        <v>1354103.1540654863</v>
      </c>
      <c r="X138" s="6">
        <f t="shared" si="61"/>
        <v>20764.795315133499</v>
      </c>
      <c r="Y138" s="6">
        <f t="shared" si="73"/>
        <v>1.0519066747295522E-5</v>
      </c>
      <c r="Z138" s="6">
        <f t="shared" si="74"/>
        <v>4.7014420537012588E-3</v>
      </c>
      <c r="AA138" s="6">
        <f t="shared" si="75"/>
        <v>4.0702874533585832E-5</v>
      </c>
      <c r="AB138" s="6">
        <f t="shared" si="76"/>
        <v>377.75186096886205</v>
      </c>
      <c r="AC138" s="6">
        <f t="shared" si="77"/>
        <v>7843940.0729291877</v>
      </c>
    </row>
    <row r="139" spans="4:29" x14ac:dyDescent="0.2">
      <c r="D139" s="7">
        <v>20327.267937002249</v>
      </c>
      <c r="E139">
        <v>4820.8998492334304</v>
      </c>
      <c r="F139" s="2">
        <f t="shared" si="78"/>
        <v>4.3080790117114782</v>
      </c>
      <c r="G139" s="2">
        <f>$B$4/EXP(((F139-$B$5)/(SQRT(2)*$B$6))^2)</f>
        <v>0.27922632465796099</v>
      </c>
      <c r="H139" s="2">
        <f>$B$8/EXP(((F139-$B$9)/(SQRT(2)*$B$10))^2)</f>
        <v>379.39511511768359</v>
      </c>
      <c r="I139" s="2">
        <f>$B$12/EXP(((F139-$B$13)/(SQRT(2)*$B$14))^2)</f>
        <v>4661.4210927052736</v>
      </c>
      <c r="J139" s="2">
        <f t="shared" si="62"/>
        <v>5041.0954341476154</v>
      </c>
      <c r="K139" s="2">
        <f>ABS(J139-E139)</f>
        <v>220.19558491418502</v>
      </c>
      <c r="L139" s="4">
        <f t="shared" si="59"/>
        <v>20327.267937002282</v>
      </c>
      <c r="M139" s="4">
        <f t="shared" si="63"/>
        <v>6.7576911091467099E-10</v>
      </c>
      <c r="N139" s="4">
        <f t="shared" si="64"/>
        <v>2.9566748732055966E-7</v>
      </c>
      <c r="O139" s="4">
        <f t="shared" si="65"/>
        <v>1.7086329478169556E-9</v>
      </c>
      <c r="P139" s="4">
        <f t="shared" si="66"/>
        <v>1.5196130777481777E-2</v>
      </c>
      <c r="Q139" s="4">
        <f t="shared" si="67"/>
        <v>308.89582191959886</v>
      </c>
      <c r="R139" s="5">
        <f t="shared" si="60"/>
        <v>20327.267937002282</v>
      </c>
      <c r="S139" s="5">
        <f t="shared" si="68"/>
        <v>9.1819243741614945E-7</v>
      </c>
      <c r="T139" s="5">
        <f t="shared" si="69"/>
        <v>4.0173432976259955E-4</v>
      </c>
      <c r="U139" s="5">
        <f t="shared" si="70"/>
        <v>6.1841171005804484E-6</v>
      </c>
      <c r="V139" s="5">
        <f t="shared" si="71"/>
        <v>54.999906401049536</v>
      </c>
      <c r="W139" s="5">
        <f t="shared" si="72"/>
        <v>1117997.8339241808</v>
      </c>
      <c r="X139" s="6">
        <f t="shared" si="61"/>
        <v>20327.267937002282</v>
      </c>
      <c r="Y139" s="6">
        <f t="shared" si="73"/>
        <v>1.1281330265958956E-5</v>
      </c>
      <c r="Z139" s="6">
        <f t="shared" si="74"/>
        <v>4.935890853097368E-3</v>
      </c>
      <c r="AA139" s="6">
        <f t="shared" si="75"/>
        <v>4.3652405809225309E-5</v>
      </c>
      <c r="AB139" s="6">
        <f t="shared" si="76"/>
        <v>388.2329837290232</v>
      </c>
      <c r="AC139" s="6">
        <f t="shared" si="77"/>
        <v>7891715.8822417017</v>
      </c>
    </row>
    <row r="140" spans="4:29" x14ac:dyDescent="0.2">
      <c r="D140" s="7">
        <v>19898.959537611663</v>
      </c>
      <c r="E140">
        <v>4860.6598996286903</v>
      </c>
      <c r="F140" s="2">
        <f t="shared" si="78"/>
        <v>4.2988303689279412</v>
      </c>
      <c r="G140" s="2">
        <f>$B$4/EXP(((F140-$B$5)/(SQRT(2)*$B$6))^2)</f>
        <v>0.20287512160774246</v>
      </c>
      <c r="H140" s="2">
        <f>$B$8/EXP(((F140-$B$9)/(SQRT(2)*$B$10))^2)</f>
        <v>318.41715977110454</v>
      </c>
      <c r="I140" s="2">
        <f>$B$12/EXP(((F140-$B$13)/(SQRT(2)*$B$14))^2)</f>
        <v>4772.0432996243771</v>
      </c>
      <c r="J140" s="2">
        <f t="shared" si="62"/>
        <v>5090.6633345170894</v>
      </c>
      <c r="K140" s="2">
        <f>ABS(J140-E140)</f>
        <v>230.00343488839917</v>
      </c>
      <c r="L140" s="4">
        <f t="shared" si="59"/>
        <v>19898.959537611663</v>
      </c>
      <c r="M140" s="4">
        <f t="shared" si="63"/>
        <v>5.1235155106519033E-10</v>
      </c>
      <c r="N140" s="4">
        <f t="shared" si="64"/>
        <v>2.1944447276203238E-7</v>
      </c>
      <c r="O140" s="4">
        <f t="shared" si="65"/>
        <v>1.29544355738634E-9</v>
      </c>
      <c r="P140" s="4">
        <f t="shared" si="66"/>
        <v>1.1040924895757439E-2</v>
      </c>
      <c r="Q140" s="4">
        <f t="shared" si="67"/>
        <v>219.70291775848656</v>
      </c>
      <c r="R140" s="5">
        <f t="shared" si="60"/>
        <v>19898.959537611663</v>
      </c>
      <c r="S140" s="5">
        <f t="shared" si="68"/>
        <v>8.0414751893497747E-7</v>
      </c>
      <c r="T140" s="5">
        <f t="shared" si="69"/>
        <v>3.4442313670897721E-4</v>
      </c>
      <c r="U140" s="5">
        <f t="shared" si="70"/>
        <v>5.4160132675774404E-6</v>
      </c>
      <c r="V140" s="5">
        <f t="shared" si="71"/>
        <v>46.160093491371519</v>
      </c>
      <c r="W140" s="5">
        <f t="shared" si="72"/>
        <v>918537.83263717336</v>
      </c>
      <c r="X140" s="6">
        <f t="shared" si="61"/>
        <v>19898.959537611663</v>
      </c>
      <c r="Y140" s="6">
        <f t="shared" si="73"/>
        <v>1.2051570280954003E-5</v>
      </c>
      <c r="Z140" s="6">
        <f t="shared" si="74"/>
        <v>5.1617887771789545E-3</v>
      </c>
      <c r="AA140" s="6">
        <f t="shared" si="75"/>
        <v>4.6632801641312898E-5</v>
      </c>
      <c r="AB140" s="6">
        <f t="shared" si="76"/>
        <v>397.44630915396993</v>
      </c>
      <c r="AC140" s="6">
        <f t="shared" si="77"/>
        <v>7908768.0242279433</v>
      </c>
    </row>
    <row r="141" spans="4:29" x14ac:dyDescent="0.2">
      <c r="D141" s="7">
        <v>19479.67586724797</v>
      </c>
      <c r="E141">
        <v>4903.8127386061497</v>
      </c>
      <c r="F141" s="2">
        <f t="shared" si="78"/>
        <v>4.2895817261444051</v>
      </c>
      <c r="G141" s="2">
        <f>$B$4/EXP(((F141-$B$5)/(SQRT(2)*$B$6))^2)</f>
        <v>0.14678449065142782</v>
      </c>
      <c r="H141" s="2">
        <f>$B$8/EXP(((F141-$B$9)/(SQRT(2)*$B$10))^2)</f>
        <v>265.93044949664608</v>
      </c>
      <c r="I141" s="2">
        <f>$B$12/EXP(((F141-$B$13)/(SQRT(2)*$B$14))^2)</f>
        <v>4866.2076347027742</v>
      </c>
      <c r="J141" s="2">
        <f t="shared" si="62"/>
        <v>5132.2848686900716</v>
      </c>
      <c r="K141" s="2">
        <f>ABS(J141-E141)</f>
        <v>228.47213008392191</v>
      </c>
      <c r="L141" s="4">
        <f t="shared" ref="L141:L204" si="79">10^$F141</f>
        <v>19479.67586724797</v>
      </c>
      <c r="M141" s="4">
        <f t="shared" si="63"/>
        <v>3.8682694498296291E-10</v>
      </c>
      <c r="N141" s="4">
        <f t="shared" si="64"/>
        <v>1.6219022128803107E-7</v>
      </c>
      <c r="O141" s="4">
        <f t="shared" si="65"/>
        <v>9.780637389694547E-10</v>
      </c>
      <c r="P141" s="4">
        <f t="shared" si="66"/>
        <v>7.9883453638923598E-3</v>
      </c>
      <c r="Q141" s="4">
        <f t="shared" si="67"/>
        <v>155.61037840425621</v>
      </c>
      <c r="R141" s="5">
        <f t="shared" ref="R141:R204" si="80">10^$F141</f>
        <v>19479.67586724797</v>
      </c>
      <c r="S141" s="5">
        <f t="shared" si="68"/>
        <v>7.0081697937024562E-7</v>
      </c>
      <c r="T141" s="5">
        <f t="shared" si="69"/>
        <v>2.9384111536355316E-4</v>
      </c>
      <c r="U141" s="5">
        <f t="shared" si="70"/>
        <v>4.7200718388583455E-6</v>
      </c>
      <c r="V141" s="5">
        <f t="shared" si="71"/>
        <v>38.551233921535356</v>
      </c>
      <c r="W141" s="5">
        <f t="shared" si="72"/>
        <v>750965.54107396363</v>
      </c>
      <c r="X141" s="6">
        <f t="shared" ref="X141:X204" si="81">10^$F141</f>
        <v>19479.67586724797</v>
      </c>
      <c r="Y141" s="6">
        <f t="shared" si="73"/>
        <v>1.2824108491509308E-5</v>
      </c>
      <c r="Z141" s="6">
        <f t="shared" si="74"/>
        <v>5.3769392774622258E-3</v>
      </c>
      <c r="AA141" s="6">
        <f t="shared" si="75"/>
        <v>4.962209019818206E-5</v>
      </c>
      <c r="AB141" s="6">
        <f t="shared" si="76"/>
        <v>405.28891767213935</v>
      </c>
      <c r="AC141" s="6">
        <f t="shared" si="77"/>
        <v>7894896.7488410221</v>
      </c>
    </row>
    <row r="142" spans="4:29" x14ac:dyDescent="0.2">
      <c r="D142" s="7">
        <v>19069.226769161785</v>
      </c>
      <c r="E142">
        <v>4944.4345947135498</v>
      </c>
      <c r="F142" s="2">
        <f t="shared" si="78"/>
        <v>4.280333083360925</v>
      </c>
      <c r="G142" s="2">
        <f>$B$4/EXP(((F142-$B$5)/(SQRT(2)*$B$6))^2)</f>
        <v>0.10575733317398234</v>
      </c>
      <c r="H142" s="2">
        <f>$B$8/EXP(((F142-$B$9)/(SQRT(2)*$B$10))^2)</f>
        <v>221.00726249089928</v>
      </c>
      <c r="I142" s="2">
        <f>$B$12/EXP(((F142-$B$13)/(SQRT(2)*$B$14))^2)</f>
        <v>4942.8464287372699</v>
      </c>
      <c r="J142" s="2">
        <f t="shared" ref="J142:J187" si="82">G142+H142+I142</f>
        <v>5163.9594485613434</v>
      </c>
      <c r="K142" s="2">
        <f>ABS(J142-E142)</f>
        <v>219.52485384779357</v>
      </c>
      <c r="L142" s="4">
        <f t="shared" si="79"/>
        <v>19069.226769161818</v>
      </c>
      <c r="M142" s="4">
        <f t="shared" ref="M142:M205" si="83">G142/$L142^2</f>
        <v>2.9083342928005689E-10</v>
      </c>
      <c r="N142" s="4">
        <f t="shared" ref="N142:N205" si="84">M142*(L141-L142)</f>
        <v>1.1937231874130201E-7</v>
      </c>
      <c r="O142" s="4">
        <f t="shared" ref="O142:O205" si="85">M142/SUM(N:N)</f>
        <v>7.3535113039110849E-10</v>
      </c>
      <c r="P142" s="4">
        <f t="shared" ref="P142:P205" si="86">L142*O142*(L141-L142)</f>
        <v>5.7555542714592643E-3</v>
      </c>
      <c r="Q142" s="4">
        <f t="shared" ref="Q142:Q205" si="87">P142*L142</f>
        <v>109.75396958467465</v>
      </c>
      <c r="R142" s="5">
        <f t="shared" si="80"/>
        <v>19069.226769161818</v>
      </c>
      <c r="S142" s="5">
        <f t="shared" ref="S142:S205" si="88">H142/$L142^2</f>
        <v>6.0777156644338227E-7</v>
      </c>
      <c r="T142" s="5">
        <f t="shared" ref="T142:T205" si="89">S142*(R141-R142)</f>
        <v>2.4945929128909403E-4</v>
      </c>
      <c r="U142" s="5">
        <f t="shared" ref="U142:U205" si="90">S142/SUM(T:T)</f>
        <v>4.0934017577685841E-6</v>
      </c>
      <c r="V142" s="5">
        <f t="shared" ref="V142:V205" si="91">R142*U142*(R141-R142)</f>
        <v>32.038838315504016</v>
      </c>
      <c r="W142" s="5">
        <f t="shared" ref="W142:W205" si="92">V142*R142</f>
        <v>610955.87325885647</v>
      </c>
      <c r="X142" s="6">
        <f t="shared" si="81"/>
        <v>19069.226769161818</v>
      </c>
      <c r="Y142" s="6">
        <f t="shared" ref="Y142:Y205" si="93">I142/$L142^2</f>
        <v>1.35928633422462E-5</v>
      </c>
      <c r="Z142" s="6">
        <f t="shared" ref="Z142:Z205" si="94">Y142*(X141-X142)</f>
        <v>5.5791784992332699E-3</v>
      </c>
      <c r="AA142" s="6">
        <f t="shared" ref="AA142:AA205" si="95">Y142/SUM(Z:Z)</f>
        <v>5.2596739279544167E-5</v>
      </c>
      <c r="AB142" s="6">
        <f t="shared" ref="AB142:AB205" si="96">X142*AA142*(X141-X142)</f>
        <v>411.67188695854907</v>
      </c>
      <c r="AC142" s="6">
        <f t="shared" ref="AC142:AC205" si="97">AB142*X142</f>
        <v>7850264.5669013215</v>
      </c>
    </row>
    <row r="143" spans="4:29" x14ac:dyDescent="0.2">
      <c r="D143" s="7">
        <v>18667.426093319445</v>
      </c>
      <c r="E143">
        <v>4986.1415643626697</v>
      </c>
      <c r="F143" s="2">
        <f t="shared" si="78"/>
        <v>4.271084440577388</v>
      </c>
      <c r="G143" s="2">
        <f>$B$4/EXP(((F143-$B$5)/(SQRT(2)*$B$6))^2)</f>
        <v>7.5878677939080971E-2</v>
      </c>
      <c r="H143" s="2">
        <f>$B$8/EXP(((F143-$B$9)/(SQRT(2)*$B$10))^2)</f>
        <v>182.77293963781165</v>
      </c>
      <c r="I143" s="2">
        <f>$B$12/EXP(((F143-$B$13)/(SQRT(2)*$B$14))^2)</f>
        <v>5001.0802156219361</v>
      </c>
      <c r="J143" s="2">
        <f t="shared" si="82"/>
        <v>5183.9290339376867</v>
      </c>
      <c r="K143" s="2">
        <f>ABS(J143-E143)</f>
        <v>197.78746957501698</v>
      </c>
      <c r="L143" s="4">
        <f t="shared" si="79"/>
        <v>18667.426093319445</v>
      </c>
      <c r="M143" s="4">
        <f t="shared" si="83"/>
        <v>2.1774634520486728E-10</v>
      </c>
      <c r="N143" s="4">
        <f t="shared" si="84"/>
        <v>8.7490628665522243E-8</v>
      </c>
      <c r="O143" s="4">
        <f t="shared" si="85"/>
        <v>5.5055576479395961E-10</v>
      </c>
      <c r="P143" s="4">
        <f t="shared" si="86"/>
        <v>4.1294899920483663E-3</v>
      </c>
      <c r="Q143" s="4">
        <f t="shared" si="87"/>
        <v>77.08694922966518</v>
      </c>
      <c r="R143" s="5">
        <f t="shared" si="80"/>
        <v>18667.426093319445</v>
      </c>
      <c r="S143" s="5">
        <f t="shared" si="88"/>
        <v>5.2449700877017325E-7</v>
      </c>
      <c r="T143" s="5">
        <f t="shared" si="89"/>
        <v>2.1074325260115844E-4</v>
      </c>
      <c r="U143" s="5">
        <f t="shared" si="90"/>
        <v>3.5325393555478145E-6</v>
      </c>
      <c r="V143" s="5">
        <f t="shared" si="91"/>
        <v>26.496109655142664</v>
      </c>
      <c r="W143" s="5">
        <f t="shared" si="92"/>
        <v>494614.16874786344</v>
      </c>
      <c r="X143" s="6">
        <f t="shared" si="81"/>
        <v>18667.426093319445</v>
      </c>
      <c r="Y143" s="6">
        <f t="shared" si="93"/>
        <v>1.4351422146578792E-5</v>
      </c>
      <c r="Z143" s="6">
        <f t="shared" si="94"/>
        <v>5.7664111177945518E-3</v>
      </c>
      <c r="AA143" s="6">
        <f t="shared" si="95"/>
        <v>5.5531935393499285E-5</v>
      </c>
      <c r="AB143" s="6">
        <f t="shared" si="96"/>
        <v>416.52196945454216</v>
      </c>
      <c r="AC143" s="6">
        <f t="shared" si="97"/>
        <v>7775393.0810365258</v>
      </c>
    </row>
    <row r="144" spans="4:29" x14ac:dyDescent="0.2">
      <c r="D144" s="7">
        <v>18274.091611993565</v>
      </c>
      <c r="E144">
        <v>5011.8479177443596</v>
      </c>
      <c r="F144" s="2">
        <f t="shared" si="78"/>
        <v>4.2618357977938501</v>
      </c>
      <c r="G144" s="2">
        <f>$B$4/EXP(((F144-$B$5)/(SQRT(2)*$B$6))^2)</f>
        <v>5.4213564616815098E-2</v>
      </c>
      <c r="H144" s="2">
        <f>$B$8/EXP(((F144-$B$9)/(SQRT(2)*$B$10))^2)</f>
        <v>150.41256683250242</v>
      </c>
      <c r="I144" s="2">
        <f>$B$12/EXP(((F144-$B$13)/(SQRT(2)*$B$14))^2)</f>
        <v>5040.2345283638606</v>
      </c>
      <c r="J144" s="2">
        <f t="shared" si="82"/>
        <v>5190.7013087609794</v>
      </c>
      <c r="K144" s="2">
        <f>ABS(J144-E144)</f>
        <v>178.85339101661975</v>
      </c>
      <c r="L144" s="4">
        <f t="shared" si="79"/>
        <v>18274.091611993565</v>
      </c>
      <c r="M144" s="4">
        <f t="shared" si="83"/>
        <v>1.6234404700038613E-10</v>
      </c>
      <c r="N144" s="4">
        <f t="shared" si="84"/>
        <v>6.3855511523241314E-8</v>
      </c>
      <c r="O144" s="4">
        <f t="shared" si="85"/>
        <v>4.1047509142783178E-10</v>
      </c>
      <c r="P144" s="4">
        <f t="shared" si="86"/>
        <v>2.9504253184031476E-3</v>
      </c>
      <c r="Q144" s="4">
        <f t="shared" si="87"/>
        <v>53.916342562844399</v>
      </c>
      <c r="R144" s="5">
        <f t="shared" si="80"/>
        <v>18274.091611993565</v>
      </c>
      <c r="S144" s="5">
        <f t="shared" si="88"/>
        <v>4.5041467005345611E-7</v>
      </c>
      <c r="T144" s="5">
        <f t="shared" si="89"/>
        <v>1.7716362062704394E-4</v>
      </c>
      <c r="U144" s="5">
        <f t="shared" si="90"/>
        <v>3.0335874593655061E-6</v>
      </c>
      <c r="V144" s="5">
        <f t="shared" si="91"/>
        <v>21.804911997384597</v>
      </c>
      <c r="W144" s="5">
        <f t="shared" si="92"/>
        <v>398464.95943166368</v>
      </c>
      <c r="X144" s="6">
        <f t="shared" si="81"/>
        <v>18274.091611993565</v>
      </c>
      <c r="Y144" s="6">
        <f t="shared" si="93"/>
        <v>1.5093124330582743E-5</v>
      </c>
      <c r="Z144" s="6">
        <f t="shared" si="94"/>
        <v>5.9366462301567967E-3</v>
      </c>
      <c r="AA144" s="6">
        <f t="shared" si="95"/>
        <v>5.8401905863509013E-5</v>
      </c>
      <c r="AB144" s="6">
        <f t="shared" si="96"/>
        <v>419.78299122442422</v>
      </c>
      <c r="AC144" s="6">
        <f t="shared" si="97"/>
        <v>7671152.8387918184</v>
      </c>
    </row>
    <row r="145" spans="4:29" x14ac:dyDescent="0.2">
      <c r="D145" s="7">
        <v>17889.044937110324</v>
      </c>
      <c r="E145">
        <v>5037.17479126337</v>
      </c>
      <c r="F145" s="2">
        <f t="shared" si="78"/>
        <v>4.25258715501037</v>
      </c>
      <c r="G145" s="2">
        <f>$B$4/EXP(((F145-$B$5)/(SQRT(2)*$B$6))^2)</f>
        <v>3.8572262682397392E-2</v>
      </c>
      <c r="H145" s="2">
        <f>$B$8/EXP(((F145-$B$9)/(SQRT(2)*$B$10))^2)</f>
        <v>123.17518481646989</v>
      </c>
      <c r="I145" s="2">
        <f>$B$12/EXP(((F145-$B$13)/(SQRT(2)*$B$14))^2)</f>
        <v>5059.8529011325145</v>
      </c>
      <c r="J145" s="2">
        <f t="shared" si="82"/>
        <v>5183.0666582116664</v>
      </c>
      <c r="K145" s="2">
        <f>ABS(J145-E145)</f>
        <v>145.89186694829641</v>
      </c>
      <c r="L145" s="4">
        <f t="shared" si="79"/>
        <v>17889.044937110357</v>
      </c>
      <c r="M145" s="4">
        <f t="shared" si="83"/>
        <v>1.205315678144067E-10</v>
      </c>
      <c r="N145" s="4">
        <f t="shared" si="84"/>
        <v>4.6410279405397165E-8</v>
      </c>
      <c r="O145" s="4">
        <f t="shared" si="85"/>
        <v>3.0475528504251721E-10</v>
      </c>
      <c r="P145" s="4">
        <f t="shared" si="86"/>
        <v>2.0991901419857078E-3</v>
      </c>
      <c r="Q145" s="4">
        <f t="shared" si="87"/>
        <v>37.552506781521394</v>
      </c>
      <c r="R145" s="5">
        <f t="shared" si="80"/>
        <v>17889.044937110357</v>
      </c>
      <c r="S145" s="5">
        <f t="shared" si="88"/>
        <v>3.8490088756275318E-7</v>
      </c>
      <c r="T145" s="5">
        <f t="shared" si="89"/>
        <v>1.4820480691563352E-4</v>
      </c>
      <c r="U145" s="5">
        <f t="shared" si="90"/>
        <v>2.592345638898582E-6</v>
      </c>
      <c r="V145" s="5">
        <f t="shared" si="91"/>
        <v>17.856380764771121</v>
      </c>
      <c r="W145" s="5">
        <f t="shared" si="92"/>
        <v>319433.59791514359</v>
      </c>
      <c r="X145" s="6">
        <f t="shared" si="81"/>
        <v>17889.044937110357</v>
      </c>
      <c r="Y145" s="6">
        <f t="shared" si="93"/>
        <v>1.5811154458462549E-5</v>
      </c>
      <c r="Z145" s="6">
        <f t="shared" si="94"/>
        <v>6.0880324502958095E-3</v>
      </c>
      <c r="AA145" s="6">
        <f t="shared" si="95"/>
        <v>6.1180278784656256E-5</v>
      </c>
      <c r="AB145" s="6">
        <f t="shared" si="96"/>
        <v>421.41693487209017</v>
      </c>
      <c r="AC145" s="6">
        <f t="shared" si="97"/>
        <v>7538746.4851861298</v>
      </c>
    </row>
    <row r="146" spans="4:29" x14ac:dyDescent="0.2">
      <c r="D146" s="7">
        <v>17512.111439338467</v>
      </c>
      <c r="E146">
        <v>5042.8406264658597</v>
      </c>
      <c r="F146" s="2">
        <f t="shared" si="78"/>
        <v>4.2433385122268339</v>
      </c>
      <c r="G146" s="2">
        <f>$B$4/EXP(((F146-$B$5)/(SQRT(2)*$B$6))^2)</f>
        <v>2.7328840847196008E-2</v>
      </c>
      <c r="H146" s="2">
        <f>$B$8/EXP(((F146-$B$9)/(SQRT(2)*$B$10))^2)</f>
        <v>100.375840895199</v>
      </c>
      <c r="I146" s="2">
        <f>$B$12/EXP(((F146-$B$13)/(SQRT(2)*$B$14))^2)</f>
        <v>5059.7057269008246</v>
      </c>
      <c r="J146" s="2">
        <f t="shared" si="82"/>
        <v>5160.1088966368707</v>
      </c>
      <c r="K146" s="2">
        <f>ABS(J146-E146)</f>
        <v>117.26827017101095</v>
      </c>
      <c r="L146" s="4">
        <f t="shared" si="79"/>
        <v>17512.1114393385</v>
      </c>
      <c r="M146" s="4">
        <f t="shared" si="83"/>
        <v>8.9113640716749775E-11</v>
      </c>
      <c r="N146" s="4">
        <f t="shared" si="84"/>
        <v>3.3589916294549088E-8</v>
      </c>
      <c r="O146" s="4">
        <f t="shared" si="85"/>
        <v>2.2531734607175224E-10</v>
      </c>
      <c r="P146" s="4">
        <f t="shared" si="86"/>
        <v>1.4872975892301827E-3</v>
      </c>
      <c r="Q146" s="4">
        <f t="shared" si="87"/>
        <v>26.045721126058456</v>
      </c>
      <c r="R146" s="5">
        <f t="shared" si="80"/>
        <v>17512.1114393385</v>
      </c>
      <c r="S146" s="5">
        <f t="shared" si="88"/>
        <v>3.2730464757688994E-7</v>
      </c>
      <c r="T146" s="5">
        <f t="shared" si="89"/>
        <v>1.2337208564814215E-4</v>
      </c>
      <c r="U146" s="5">
        <f t="shared" si="90"/>
        <v>2.2044292521898978E-6</v>
      </c>
      <c r="V146" s="5">
        <f t="shared" si="91"/>
        <v>14.551220177102774</v>
      </c>
      <c r="W146" s="5">
        <f t="shared" si="92"/>
        <v>254822.58931977468</v>
      </c>
      <c r="X146" s="6">
        <f t="shared" si="81"/>
        <v>17512.1114393385</v>
      </c>
      <c r="Y146" s="6">
        <f t="shared" si="93"/>
        <v>1.6498643349001883E-5</v>
      </c>
      <c r="Z146" s="6">
        <f t="shared" si="94"/>
        <v>6.2188913460296683E-3</v>
      </c>
      <c r="AA146" s="6">
        <f t="shared" si="95"/>
        <v>6.3840474287460826E-5</v>
      </c>
      <c r="AB146" s="6">
        <f t="shared" si="96"/>
        <v>421.40467726268724</v>
      </c>
      <c r="AC146" s="6">
        <f t="shared" si="97"/>
        <v>7379685.6692826534</v>
      </c>
    </row>
    <row r="147" spans="4:29" x14ac:dyDescent="0.2">
      <c r="D147" s="7">
        <v>17143.120168904119</v>
      </c>
      <c r="E147">
        <v>5039.47938832009</v>
      </c>
      <c r="F147" s="2">
        <f t="shared" si="78"/>
        <v>4.234089869443296</v>
      </c>
      <c r="G147" s="2">
        <f>$B$4/EXP(((F147-$B$5)/(SQRT(2)*$B$6))^2)</f>
        <v>1.92817412694401E-2</v>
      </c>
      <c r="H147" s="2">
        <f>$B$8/EXP(((F147-$B$9)/(SQRT(2)*$B$10))^2)</f>
        <v>81.395809130227448</v>
      </c>
      <c r="I147" s="2">
        <f>$B$12/EXP(((F147-$B$13)/(SQRT(2)*$B$14))^2)</f>
        <v>5039.7947303600495</v>
      </c>
      <c r="J147" s="2">
        <f t="shared" si="82"/>
        <v>5121.2098212315468</v>
      </c>
      <c r="K147" s="2">
        <f>ABS(J147-E147)</f>
        <v>81.730432911456774</v>
      </c>
      <c r="L147" s="4">
        <f t="shared" si="79"/>
        <v>17143.120168904148</v>
      </c>
      <c r="M147" s="4">
        <f t="shared" si="83"/>
        <v>6.5609467376533587E-11</v>
      </c>
      <c r="N147" s="4">
        <f t="shared" si="84"/>
        <v>2.4209320719788265E-8</v>
      </c>
      <c r="O147" s="4">
        <f t="shared" si="85"/>
        <v>1.6588875673309977E-10</v>
      </c>
      <c r="P147" s="4">
        <f t="shared" si="86"/>
        <v>1.0493561533234891E-3</v>
      </c>
      <c r="Q147" s="4">
        <f t="shared" si="87"/>
        <v>17.989238636403581</v>
      </c>
      <c r="R147" s="5">
        <f t="shared" si="80"/>
        <v>17143.120168904148</v>
      </c>
      <c r="S147" s="5">
        <f t="shared" si="88"/>
        <v>2.769633514469041E-7</v>
      </c>
      <c r="T147" s="5">
        <f t="shared" si="89"/>
        <v>1.0219705891414892E-4</v>
      </c>
      <c r="U147" s="5">
        <f t="shared" si="90"/>
        <v>1.8653756316450657E-6</v>
      </c>
      <c r="V147" s="5">
        <f t="shared" si="91"/>
        <v>11.799735171177346</v>
      </c>
      <c r="W147" s="5">
        <f t="shared" si="92"/>
        <v>202284.27800073801</v>
      </c>
      <c r="X147" s="6">
        <f t="shared" si="81"/>
        <v>17143.120168904148</v>
      </c>
      <c r="Y147" s="6">
        <f t="shared" si="93"/>
        <v>1.7148775275293649E-5</v>
      </c>
      <c r="Z147" s="6">
        <f t="shared" si="94"/>
        <v>6.3277483752237984E-3</v>
      </c>
      <c r="AA147" s="6">
        <f t="shared" si="95"/>
        <v>6.6356119340567444E-5</v>
      </c>
      <c r="AB147" s="6">
        <f t="shared" si="96"/>
        <v>419.74636203177198</v>
      </c>
      <c r="AC147" s="6">
        <f t="shared" si="97"/>
        <v>7195762.3247710122</v>
      </c>
    </row>
    <row r="148" spans="4:29" x14ac:dyDescent="0.2">
      <c r="D148" s="7">
        <v>16781.903778053336</v>
      </c>
      <c r="E148">
        <v>5021.8056781853702</v>
      </c>
      <c r="F148" s="2">
        <f t="shared" si="78"/>
        <v>4.2248412266598141</v>
      </c>
      <c r="G148" s="2">
        <f>$B$4/EXP(((F148-$B$5)/(SQRT(2)*$B$6))^2)</f>
        <v>1.3547221582281653E-2</v>
      </c>
      <c r="H148" s="2">
        <f>$B$8/EXP(((F148-$B$9)/(SQRT(2)*$B$10))^2)</f>
        <v>65.681304076829804</v>
      </c>
      <c r="I148" s="2">
        <f>$B$12/EXP(((F148-$B$13)/(SQRT(2)*$B$14))^2)</f>
        <v>5000.3529342793045</v>
      </c>
      <c r="J148" s="2">
        <f t="shared" si="82"/>
        <v>5066.0477855777162</v>
      </c>
      <c r="K148" s="2">
        <f>ABS(J148-E148)</f>
        <v>44.242107392346043</v>
      </c>
      <c r="L148" s="4">
        <f t="shared" si="79"/>
        <v>16781.903778053336</v>
      </c>
      <c r="M148" s="4">
        <f t="shared" si="83"/>
        <v>4.8102514700528848E-11</v>
      </c>
      <c r="N148" s="4">
        <f t="shared" si="84"/>
        <v>1.7375416750973153E-8</v>
      </c>
      <c r="O148" s="4">
        <f t="shared" si="85"/>
        <v>1.2162370277464647E-10</v>
      </c>
      <c r="P148" s="4">
        <f t="shared" si="86"/>
        <v>7.372705674797412E-4</v>
      </c>
      <c r="Q148" s="4">
        <f t="shared" si="87"/>
        <v>12.372803721835796</v>
      </c>
      <c r="R148" s="5">
        <f t="shared" si="80"/>
        <v>16781.903778053336</v>
      </c>
      <c r="S148" s="5">
        <f t="shared" si="88"/>
        <v>2.3321652161044018E-7</v>
      </c>
      <c r="T148" s="5">
        <f t="shared" si="89"/>
        <v>8.4241630222903576E-5</v>
      </c>
      <c r="U148" s="5">
        <f t="shared" si="90"/>
        <v>1.5707363953982902E-6</v>
      </c>
      <c r="V148" s="5">
        <f t="shared" si="91"/>
        <v>9.5216449357911497</v>
      </c>
      <c r="W148" s="5">
        <f t="shared" si="92"/>
        <v>159791.3291212359</v>
      </c>
      <c r="X148" s="6">
        <f t="shared" si="81"/>
        <v>16781.903778053336</v>
      </c>
      <c r="Y148" s="6">
        <f t="shared" si="93"/>
        <v>1.7754898970840653E-5</v>
      </c>
      <c r="Z148" s="6">
        <f t="shared" si="94"/>
        <v>6.4133605261678548E-3</v>
      </c>
      <c r="AA148" s="6">
        <f t="shared" si="95"/>
        <v>6.8701477281948127E-5</v>
      </c>
      <c r="AB148" s="6">
        <f t="shared" si="96"/>
        <v>416.4613968069159</v>
      </c>
      <c r="AC148" s="6">
        <f t="shared" si="97"/>
        <v>6989015.0884873513</v>
      </c>
    </row>
    <row r="149" spans="4:29" x14ac:dyDescent="0.2">
      <c r="D149" s="7">
        <v>16428.298445148728</v>
      </c>
      <c r="E149">
        <v>4987.4613837418801</v>
      </c>
      <c r="F149" s="2">
        <f t="shared" si="78"/>
        <v>4.215592583876278</v>
      </c>
      <c r="G149" s="2">
        <f>$B$4/EXP(((F149-$B$5)/(SQRT(2)*$B$6))^2)</f>
        <v>9.4783591626091575E-3</v>
      </c>
      <c r="H149" s="2">
        <f>$B$8/EXP(((F149-$B$9)/(SQRT(2)*$B$10))^2)</f>
        <v>52.741000398252808</v>
      </c>
      <c r="I149" s="2">
        <f>$B$12/EXP(((F149-$B$13)/(SQRT(2)*$B$14))^2)</f>
        <v>4941.8401202233981</v>
      </c>
      <c r="J149" s="2">
        <f t="shared" si="82"/>
        <v>4994.5905989808134</v>
      </c>
      <c r="K149" s="2">
        <f>ABS(J149-E149)</f>
        <v>7.1292152389332841</v>
      </c>
      <c r="L149" s="4">
        <f t="shared" si="79"/>
        <v>16428.298445148728</v>
      </c>
      <c r="M149" s="4">
        <f t="shared" si="83"/>
        <v>3.5119473267627718E-11</v>
      </c>
      <c r="N149" s="4">
        <f t="shared" si="84"/>
        <v>1.2418433036233983E-8</v>
      </c>
      <c r="O149" s="4">
        <f t="shared" si="85"/>
        <v>8.879702869790165E-11</v>
      </c>
      <c r="P149" s="4">
        <f t="shared" si="86"/>
        <v>5.1583383324700497E-4</v>
      </c>
      <c r="Q149" s="4">
        <f t="shared" si="87"/>
        <v>8.4742721606868798</v>
      </c>
      <c r="R149" s="5">
        <f t="shared" si="80"/>
        <v>16428.298445148728</v>
      </c>
      <c r="S149" s="5">
        <f t="shared" si="88"/>
        <v>1.9541738415032879E-7</v>
      </c>
      <c r="T149" s="5">
        <f t="shared" si="89"/>
        <v>6.9100629177824694E-5</v>
      </c>
      <c r="U149" s="5">
        <f t="shared" si="90"/>
        <v>1.3161554569927584E-6</v>
      </c>
      <c r="V149" s="5">
        <f t="shared" si="91"/>
        <v>7.6457233365240018</v>
      </c>
      <c r="W149" s="5">
        <f t="shared" si="92"/>
        <v>125606.22480145461</v>
      </c>
      <c r="X149" s="6">
        <f t="shared" si="81"/>
        <v>16428.298445148728</v>
      </c>
      <c r="Y149" s="6">
        <f t="shared" si="93"/>
        <v>1.8310639955460439E-5</v>
      </c>
      <c r="Z149" s="6">
        <f t="shared" si="94"/>
        <v>6.4747399371470069E-3</v>
      </c>
      <c r="AA149" s="6">
        <f t="shared" si="95"/>
        <v>7.0851882457004784E-5</v>
      </c>
      <c r="AB149" s="6">
        <f t="shared" si="96"/>
        <v>411.58807514723361</v>
      </c>
      <c r="AC149" s="6">
        <f t="shared" si="97"/>
        <v>6761691.7349830559</v>
      </c>
    </row>
    <row r="150" spans="4:29" x14ac:dyDescent="0.2">
      <c r="D150" s="7">
        <v>16082.143800384827</v>
      </c>
      <c r="E150">
        <v>4931.7708893142199</v>
      </c>
      <c r="F150" s="2">
        <f t="shared" si="78"/>
        <v>4.2063439410927401</v>
      </c>
      <c r="G150" s="2">
        <f>$B$4/EXP(((F150-$B$5)/(SQRT(2)*$B$6))^2)</f>
        <v>6.6038170341349706E-3</v>
      </c>
      <c r="H150" s="2">
        <f>$B$8/EXP(((F150-$B$9)/(SQRT(2)*$B$10))^2)</f>
        <v>42.142649267960969</v>
      </c>
      <c r="I150" s="2">
        <f>$B$12/EXP(((F150-$B$13)/(SQRT(2)*$B$14))^2)</f>
        <v>4864.9339072680341</v>
      </c>
      <c r="J150" s="2">
        <f t="shared" si="82"/>
        <v>4907.0831603530296</v>
      </c>
      <c r="K150" s="2">
        <f>ABS(J150-E150)</f>
        <v>24.68772896119026</v>
      </c>
      <c r="L150" s="4">
        <f t="shared" si="79"/>
        <v>16082.143800384827</v>
      </c>
      <c r="M150" s="4">
        <f t="shared" si="83"/>
        <v>2.5533311877694009E-11</v>
      </c>
      <c r="N150" s="4">
        <f t="shared" si="84"/>
        <v>8.8384745026690672E-9</v>
      </c>
      <c r="O150" s="4">
        <f t="shared" si="85"/>
        <v>6.4559118249817078E-11</v>
      </c>
      <c r="P150" s="4">
        <f t="shared" si="86"/>
        <v>3.5939472184366575E-4</v>
      </c>
      <c r="Q150" s="4">
        <f t="shared" si="87"/>
        <v>5.7798375977891387</v>
      </c>
      <c r="R150" s="5">
        <f t="shared" si="80"/>
        <v>16082.143800384827</v>
      </c>
      <c r="S150" s="5">
        <f t="shared" si="88"/>
        <v>1.6294234100507153E-7</v>
      </c>
      <c r="T150" s="5">
        <f t="shared" si="89"/>
        <v>5.6403248167608983E-5</v>
      </c>
      <c r="U150" s="5">
        <f t="shared" si="90"/>
        <v>1.0974328216573817E-6</v>
      </c>
      <c r="V150" s="5">
        <f t="shared" si="91"/>
        <v>6.1093084040499814</v>
      </c>
      <c r="W150" s="5">
        <f t="shared" si="92"/>
        <v>98250.776274831325</v>
      </c>
      <c r="X150" s="6">
        <f t="shared" si="81"/>
        <v>16082.143800384827</v>
      </c>
      <c r="Y150" s="6">
        <f t="shared" si="93"/>
        <v>1.8810011554918014E-5</v>
      </c>
      <c r="Z150" s="6">
        <f t="shared" si="94"/>
        <v>6.5111728677975213E-3</v>
      </c>
      <c r="AA150" s="6">
        <f t="shared" si="95"/>
        <v>7.2784169802132953E-5</v>
      </c>
      <c r="AB150" s="6">
        <f t="shared" si="96"/>
        <v>405.18283349902828</v>
      </c>
      <c r="AC150" s="6">
        <f t="shared" si="97"/>
        <v>6516208.5937787555</v>
      </c>
    </row>
    <row r="151" spans="4:29" x14ac:dyDescent="0.2">
      <c r="D151" s="7">
        <v>15743.282853049524</v>
      </c>
      <c r="E151">
        <v>4858.42561467217</v>
      </c>
      <c r="F151" s="2">
        <f t="shared" si="78"/>
        <v>4.1970952983092591</v>
      </c>
      <c r="G151" s="2">
        <f>$B$4/EXP(((F151-$B$5)/(SQRT(2)*$B$6))^2)</f>
        <v>4.5817970336567279E-3</v>
      </c>
      <c r="H151" s="2">
        <f>$B$8/EXP(((F151-$B$9)/(SQRT(2)*$B$10))^2)</f>
        <v>33.5090548449487</v>
      </c>
      <c r="I151" s="2">
        <f>$B$12/EXP(((F151-$B$13)/(SQRT(2)*$B$14))^2)</f>
        <v>4770.5166907354042</v>
      </c>
      <c r="J151" s="2">
        <f t="shared" si="82"/>
        <v>4804.0303273773861</v>
      </c>
      <c r="K151" s="2">
        <f>ABS(J151-E151)</f>
        <v>54.395287294783884</v>
      </c>
      <c r="L151" s="4">
        <f t="shared" si="79"/>
        <v>15743.282853049524</v>
      </c>
      <c r="M151" s="4">
        <f t="shared" si="83"/>
        <v>1.8486097960852422E-11</v>
      </c>
      <c r="N151" s="4">
        <f t="shared" si="84"/>
        <v>6.2642166675476576E-9</v>
      </c>
      <c r="O151" s="4">
        <f t="shared" si="85"/>
        <v>4.6740751452418234E-11</v>
      </c>
      <c r="P151" s="4">
        <f t="shared" si="86"/>
        <v>2.493518009256314E-4</v>
      </c>
      <c r="Q151" s="4">
        <f t="shared" si="87"/>
        <v>3.9256159318895114</v>
      </c>
      <c r="R151" s="5">
        <f t="shared" si="80"/>
        <v>15743.282853049524</v>
      </c>
      <c r="S151" s="5">
        <f t="shared" si="88"/>
        <v>1.3519840924618924E-7</v>
      </c>
      <c r="T151" s="5">
        <f t="shared" si="89"/>
        <v>4.5813461035389624E-5</v>
      </c>
      <c r="U151" s="5">
        <f t="shared" si="90"/>
        <v>9.10574690577306E-7</v>
      </c>
      <c r="V151" s="5">
        <f t="shared" si="91"/>
        <v>4.8577190549426588</v>
      </c>
      <c r="W151" s="5">
        <f t="shared" si="92"/>
        <v>76476.445102610698</v>
      </c>
      <c r="X151" s="6">
        <f t="shared" si="81"/>
        <v>15743.282853049524</v>
      </c>
      <c r="Y151" s="6">
        <f t="shared" si="93"/>
        <v>1.9247521926660565E-5</v>
      </c>
      <c r="Z151" s="6">
        <f t="shared" si="94"/>
        <v>6.5222335139252085E-3</v>
      </c>
      <c r="AA151" s="6">
        <f t="shared" si="95"/>
        <v>7.4477088974145812E-5</v>
      </c>
      <c r="AB151" s="6">
        <f t="shared" si="96"/>
        <v>397.31916339228928</v>
      </c>
      <c r="AC151" s="6">
        <f t="shared" si="97"/>
        <v>6255107.9722218104</v>
      </c>
    </row>
    <row r="152" spans="4:29" x14ac:dyDescent="0.2">
      <c r="D152" s="7">
        <v>15411.561920318152</v>
      </c>
      <c r="E152">
        <v>4772.7257129106902</v>
      </c>
      <c r="F152" s="2">
        <f t="shared" si="78"/>
        <v>4.187846655525723</v>
      </c>
      <c r="G152" s="2">
        <f>$B$4/EXP(((F152-$B$5)/(SQRT(2)*$B$6))^2)</f>
        <v>3.1655968495358806E-3</v>
      </c>
      <c r="H152" s="2">
        <f>$B$8/EXP(((F152-$B$9)/(SQRT(2)*$B$10))^2)</f>
        <v>26.51364255329004</v>
      </c>
      <c r="I152" s="2">
        <f>$B$12/EXP(((F152-$B$13)/(SQRT(2)*$B$14))^2)</f>
        <v>4659.6587929386878</v>
      </c>
      <c r="J152" s="2">
        <f t="shared" si="82"/>
        <v>4686.1756010888275</v>
      </c>
      <c r="K152" s="2">
        <f>ABS(J152-E152)</f>
        <v>86.550111821862629</v>
      </c>
      <c r="L152" s="4">
        <f t="shared" si="79"/>
        <v>15411.561920318152</v>
      </c>
      <c r="M152" s="4">
        <f t="shared" si="83"/>
        <v>1.3327917444955911E-11</v>
      </c>
      <c r="N152" s="4">
        <f t="shared" si="84"/>
        <v>4.4211492062075016E-9</v>
      </c>
      <c r="O152" s="4">
        <f t="shared" si="85"/>
        <v>3.3698667939132125E-11</v>
      </c>
      <c r="P152" s="4">
        <f t="shared" si="86"/>
        <v>1.7227897037837446E-4</v>
      </c>
      <c r="Q152" s="4">
        <f t="shared" si="87"/>
        <v>2.6550880195549746</v>
      </c>
      <c r="R152" s="5">
        <f t="shared" si="80"/>
        <v>15411.561920318152</v>
      </c>
      <c r="S152" s="5">
        <f t="shared" si="88"/>
        <v>1.1162875625401535E-7</v>
      </c>
      <c r="T152" s="5">
        <f t="shared" si="89"/>
        <v>3.7029595144224966E-5</v>
      </c>
      <c r="U152" s="5">
        <f t="shared" si="90"/>
        <v>7.5183074085166861E-7</v>
      </c>
      <c r="V152" s="5">
        <f t="shared" si="91"/>
        <v>3.8436126367572889</v>
      </c>
      <c r="W152" s="5">
        <f t="shared" si="92"/>
        <v>59236.074149102278</v>
      </c>
      <c r="X152" s="6">
        <f t="shared" si="81"/>
        <v>15411.561920318152</v>
      </c>
      <c r="Y152" s="6">
        <f t="shared" si="93"/>
        <v>1.9618274425265163E-5</v>
      </c>
      <c r="Z152" s="6">
        <f t="shared" si="94"/>
        <v>6.5077922909289841E-3</v>
      </c>
      <c r="AA152" s="6">
        <f t="shared" si="95"/>
        <v>7.5911692708131658E-5</v>
      </c>
      <c r="AB152" s="6">
        <f t="shared" si="96"/>
        <v>388.08620812723109</v>
      </c>
      <c r="AC152" s="6">
        <f t="shared" si="97"/>
        <v>5981014.6269742996</v>
      </c>
    </row>
    <row r="153" spans="4:29" x14ac:dyDescent="0.2">
      <c r="D153" s="7">
        <v>15086.830557566516</v>
      </c>
      <c r="E153">
        <v>4660.7029778352198</v>
      </c>
      <c r="F153" s="2">
        <f t="shared" si="78"/>
        <v>4.1785980127421869</v>
      </c>
      <c r="G153" s="2">
        <f>$B$4/EXP(((F153-$B$5)/(SQRT(2)*$B$6))^2)</f>
        <v>2.1779821049094151E-3</v>
      </c>
      <c r="H153" s="2">
        <f>$B$8/EXP(((F153-$B$9)/(SQRT(2)*$B$10))^2)</f>
        <v>20.875817416482185</v>
      </c>
      <c r="I153" s="2">
        <f>$B$12/EXP(((F153-$B$13)/(SQRT(2)*$B$14))^2)</f>
        <v>4533.5982757147185</v>
      </c>
      <c r="J153" s="2">
        <f t="shared" si="82"/>
        <v>4554.4762711133053</v>
      </c>
      <c r="K153" s="2">
        <f>ABS(J153-E153)</f>
        <v>106.22670672191452</v>
      </c>
      <c r="L153" s="4">
        <f t="shared" si="79"/>
        <v>15086.830557566516</v>
      </c>
      <c r="M153" s="4">
        <f t="shared" si="83"/>
        <v>9.5688177201505187E-12</v>
      </c>
      <c r="N153" s="4">
        <f t="shared" si="84"/>
        <v>3.1072952181864806E-9</v>
      </c>
      <c r="O153" s="4">
        <f t="shared" si="85"/>
        <v>2.4194058243020752E-11</v>
      </c>
      <c r="P153" s="4">
        <f t="shared" si="86"/>
        <v>1.1853073286679929E-4</v>
      </c>
      <c r="Q153" s="4">
        <f t="shared" si="87"/>
        <v>1.7882530826255814</v>
      </c>
      <c r="R153" s="5">
        <f t="shared" si="80"/>
        <v>15086.830557566516</v>
      </c>
      <c r="S153" s="5">
        <f t="shared" si="88"/>
        <v>9.1716498114097077E-8</v>
      </c>
      <c r="T153" s="5">
        <f t="shared" si="89"/>
        <v>2.9783223419398595E-5</v>
      </c>
      <c r="U153" s="5">
        <f t="shared" si="90"/>
        <v>6.1771970806995269E-7</v>
      </c>
      <c r="V153" s="5">
        <f t="shared" si="91"/>
        <v>3.0263120377879629</v>
      </c>
      <c r="W153" s="5">
        <f t="shared" si="92"/>
        <v>45657.456928430831</v>
      </c>
      <c r="X153" s="6">
        <f t="shared" si="81"/>
        <v>15086.830557566516</v>
      </c>
      <c r="Y153" s="6">
        <f t="shared" si="93"/>
        <v>1.9918058747552065E-5</v>
      </c>
      <c r="Z153" s="6">
        <f t="shared" si="94"/>
        <v>6.4680183604597253E-3</v>
      </c>
      <c r="AA153" s="6">
        <f t="shared" si="95"/>
        <v>7.7071689497800944E-5</v>
      </c>
      <c r="AB153" s="6">
        <f t="shared" si="96"/>
        <v>377.587081410454</v>
      </c>
      <c r="AC153" s="6">
        <f t="shared" si="97"/>
        <v>5696592.3179655932</v>
      </c>
    </row>
    <row r="154" spans="4:29" x14ac:dyDescent="0.2">
      <c r="D154" s="7">
        <v>14768.941490133684</v>
      </c>
      <c r="E154">
        <v>4534.7326793649499</v>
      </c>
      <c r="F154" s="2">
        <f t="shared" si="78"/>
        <v>4.169349369958705</v>
      </c>
      <c r="G154" s="2">
        <f>$B$4/EXP(((F154-$B$5)/(SQRT(2)*$B$6))^2)</f>
        <v>1.4922168955021067E-3</v>
      </c>
      <c r="H154" s="2">
        <f>$B$8/EXP(((F154-$B$9)/(SQRT(2)*$B$10))^2)</f>
        <v>16.356276992279518</v>
      </c>
      <c r="I154" s="2">
        <f>$B$12/EXP(((F154-$B$13)/(SQRT(2)*$B$14))^2)</f>
        <v>4393.7179468742097</v>
      </c>
      <c r="J154" s="2">
        <f t="shared" si="82"/>
        <v>4410.0757160833846</v>
      </c>
      <c r="K154" s="2">
        <f>ABS(J154-E154)</f>
        <v>124.65696328156537</v>
      </c>
      <c r="L154" s="4">
        <f t="shared" si="79"/>
        <v>14768.94149013371</v>
      </c>
      <c r="M154" s="4">
        <f t="shared" si="83"/>
        <v>6.8412145863941519E-12</v>
      </c>
      <c r="N154" s="4">
        <f t="shared" si="84"/>
        <v>2.1747473249765516E-9</v>
      </c>
      <c r="O154" s="4">
        <f t="shared" si="85"/>
        <v>1.7297512503312651E-11</v>
      </c>
      <c r="P154" s="4">
        <f t="shared" si="86"/>
        <v>8.1209832633763763E-5</v>
      </c>
      <c r="Q154" s="4">
        <f t="shared" si="87"/>
        <v>1.1993832665916082</v>
      </c>
      <c r="R154" s="5">
        <f t="shared" si="80"/>
        <v>14768.94149013371</v>
      </c>
      <c r="S154" s="5">
        <f t="shared" si="88"/>
        <v>7.4986954695372387E-8</v>
      </c>
      <c r="T154" s="5">
        <f t="shared" si="89"/>
        <v>2.3837533097738058E-5</v>
      </c>
      <c r="U154" s="5">
        <f t="shared" si="90"/>
        <v>5.0504457448709058E-7</v>
      </c>
      <c r="V154" s="5">
        <f t="shared" si="91"/>
        <v>2.3711262159129731</v>
      </c>
      <c r="W154" s="5">
        <f t="shared" si="92"/>
        <v>35019.02434854085</v>
      </c>
      <c r="X154" s="6">
        <f t="shared" si="81"/>
        <v>14768.94149013371</v>
      </c>
      <c r="Y154" s="6">
        <f t="shared" si="93"/>
        <v>2.014343048739135E-5</v>
      </c>
      <c r="Z154" s="6">
        <f t="shared" si="94"/>
        <v>6.4033763325344042E-3</v>
      </c>
      <c r="AA154" s="6">
        <f t="shared" si="95"/>
        <v>7.7943751427862637E-5</v>
      </c>
      <c r="AB154" s="6">
        <f t="shared" si="96"/>
        <v>365.93695232723138</v>
      </c>
      <c r="AC154" s="6">
        <f t="shared" si="97"/>
        <v>5404501.4379987288</v>
      </c>
    </row>
    <row r="155" spans="4:29" x14ac:dyDescent="0.2">
      <c r="D155" s="7">
        <v>14457.750546523519</v>
      </c>
      <c r="E155">
        <v>4395.7280976167704</v>
      </c>
      <c r="F155" s="2">
        <f t="shared" si="78"/>
        <v>4.1601007271751689</v>
      </c>
      <c r="G155" s="2">
        <f>$B$4/EXP(((F155-$B$5)/(SQRT(2)*$B$6))^2)</f>
        <v>1.0180955578337437E-3</v>
      </c>
      <c r="H155" s="2">
        <f>$B$8/EXP(((F155-$B$9)/(SQRT(2)*$B$10))^2)</f>
        <v>12.752410896057782</v>
      </c>
      <c r="I155" s="2">
        <f>$B$12/EXP(((F155-$B$13)/(SQRT(2)*$B$14))^2)</f>
        <v>4241.5201570775735</v>
      </c>
      <c r="J155" s="2">
        <f t="shared" si="82"/>
        <v>4254.2735860691892</v>
      </c>
      <c r="K155" s="2">
        <f>ABS(J155-E155)</f>
        <v>141.45451154758121</v>
      </c>
      <c r="L155" s="4">
        <f t="shared" si="79"/>
        <v>14457.750546523544</v>
      </c>
      <c r="M155" s="4">
        <f t="shared" si="83"/>
        <v>4.8706518555570356E-12</v>
      </c>
      <c r="N155" s="4">
        <f t="shared" si="84"/>
        <v>1.5157027469273953E-9</v>
      </c>
      <c r="O155" s="4">
        <f t="shared" si="85"/>
        <v>1.2315088250314207E-11</v>
      </c>
      <c r="P155" s="4">
        <f t="shared" si="86"/>
        <v>5.54070725955232E-5</v>
      </c>
      <c r="Q155" s="4">
        <f t="shared" si="87"/>
        <v>0.80106163409919529</v>
      </c>
      <c r="R155" s="5">
        <f t="shared" si="80"/>
        <v>14457.750546523544</v>
      </c>
      <c r="S155" s="5">
        <f t="shared" si="88"/>
        <v>6.1008569692485247E-8</v>
      </c>
      <c r="T155" s="5">
        <f t="shared" si="89"/>
        <v>1.8985314370911002E-5</v>
      </c>
      <c r="U155" s="5">
        <f t="shared" si="90"/>
        <v>4.1089876559967437E-7</v>
      </c>
      <c r="V155" s="5">
        <f t="shared" si="91"/>
        <v>1.848683279586824</v>
      </c>
      <c r="W155" s="5">
        <f t="shared" si="92"/>
        <v>26727.801695795344</v>
      </c>
      <c r="X155" s="6">
        <f t="shared" si="81"/>
        <v>14457.750546523544</v>
      </c>
      <c r="Y155" s="6">
        <f t="shared" si="93"/>
        <v>2.0291776999213752E-5</v>
      </c>
      <c r="Z155" s="6">
        <f t="shared" si="94"/>
        <v>6.3146172319123711E-3</v>
      </c>
      <c r="AA155" s="6">
        <f t="shared" si="95"/>
        <v>7.8517769028782868E-5</v>
      </c>
      <c r="AB155" s="6">
        <f t="shared" si="96"/>
        <v>353.26094626283322</v>
      </c>
      <c r="AC155" s="6">
        <f t="shared" si="97"/>
        <v>5107358.6388969012</v>
      </c>
    </row>
    <row r="156" spans="4:29" x14ac:dyDescent="0.2">
      <c r="D156" s="7">
        <v>14153.116593030059</v>
      </c>
      <c r="E156">
        <v>4232.3304468576198</v>
      </c>
      <c r="F156" s="2">
        <f t="shared" si="78"/>
        <v>4.1508520843916319</v>
      </c>
      <c r="G156" s="2">
        <f>$B$4/EXP(((F156-$B$5)/(SQRT(2)*$B$6))^2)</f>
        <v>6.9171003438301608E-4</v>
      </c>
      <c r="H156" s="2">
        <f>$B$8/EXP(((F156-$B$9)/(SQRT(2)*$B$10))^2)</f>
        <v>9.8938885247914001</v>
      </c>
      <c r="I156" s="2">
        <f>$B$12/EXP(((F156-$B$13)/(SQRT(2)*$B$14))^2)</f>
        <v>4078.6000281655774</v>
      </c>
      <c r="J156" s="2">
        <f t="shared" si="82"/>
        <v>4088.4946084004032</v>
      </c>
      <c r="K156" s="2">
        <f>ABS(J156-E156)</f>
        <v>143.8358384572166</v>
      </c>
      <c r="L156" s="4">
        <f t="shared" si="79"/>
        <v>14153.116593030059</v>
      </c>
      <c r="M156" s="4">
        <f t="shared" si="83"/>
        <v>3.453185487757466E-12</v>
      </c>
      <c r="N156" s="4">
        <f t="shared" si="84"/>
        <v>1.0519575472818853E-9</v>
      </c>
      <c r="O156" s="4">
        <f t="shared" si="85"/>
        <v>8.7311278423479009E-12</v>
      </c>
      <c r="P156" s="4">
        <f t="shared" si="86"/>
        <v>3.7644431109848057E-5</v>
      </c>
      <c r="Q156" s="4">
        <f t="shared" si="87"/>
        <v>0.53278602257596752</v>
      </c>
      <c r="R156" s="5">
        <f t="shared" si="80"/>
        <v>14153.116593030059</v>
      </c>
      <c r="S156" s="5">
        <f t="shared" si="88"/>
        <v>4.939270875515677E-8</v>
      </c>
      <c r="T156" s="5">
        <f t="shared" si="89"/>
        <v>1.5046696141835677E-5</v>
      </c>
      <c r="U156" s="5">
        <f t="shared" si="90"/>
        <v>3.326647905272567E-7</v>
      </c>
      <c r="V156" s="5">
        <f t="shared" si="91"/>
        <v>1.4342908517426742</v>
      </c>
      <c r="W156" s="5">
        <f t="shared" si="92"/>
        <v>20299.685653030461</v>
      </c>
      <c r="X156" s="6">
        <f t="shared" si="81"/>
        <v>14153.116593030059</v>
      </c>
      <c r="Y156" s="6">
        <f t="shared" si="93"/>
        <v>2.0361367809549274E-5</v>
      </c>
      <c r="Z156" s="6">
        <f t="shared" si="94"/>
        <v>6.2027639743579763E-3</v>
      </c>
      <c r="AA156" s="6">
        <f t="shared" si="95"/>
        <v>7.8787046341098198E-5</v>
      </c>
      <c r="AB156" s="6">
        <f t="shared" si="96"/>
        <v>339.69191516709191</v>
      </c>
      <c r="AC156" s="6">
        <f t="shared" si="97"/>
        <v>4807699.2810695274</v>
      </c>
    </row>
    <row r="157" spans="4:29" x14ac:dyDescent="0.2">
      <c r="D157" s="7">
        <v>13854.901469723774</v>
      </c>
      <c r="E157">
        <v>4059.0419864959799</v>
      </c>
      <c r="F157" s="2">
        <f t="shared" si="78"/>
        <v>4.1416034416081517</v>
      </c>
      <c r="G157" s="2">
        <f>$B$4/EXP(((F157-$B$5)/(SQRT(2)*$B$6))^2)</f>
        <v>4.679921334080836E-4</v>
      </c>
      <c r="H157" s="2">
        <f>$B$8/EXP(((F157-$B$9)/(SQRT(2)*$B$10))^2)</f>
        <v>7.6385091300931931</v>
      </c>
      <c r="I157" s="2">
        <f>$B$12/EXP(((F157-$B$13)/(SQRT(2)*$B$14))^2)</f>
        <v>3906.6177775742904</v>
      </c>
      <c r="J157" s="2">
        <f t="shared" si="82"/>
        <v>3914.256754696517</v>
      </c>
      <c r="K157" s="2">
        <f>ABS(J157-E157)</f>
        <v>144.78523179946296</v>
      </c>
      <c r="L157" s="4">
        <f t="shared" si="79"/>
        <v>13854.901469723798</v>
      </c>
      <c r="M157" s="4">
        <f t="shared" si="83"/>
        <v>2.4379885956598578E-12</v>
      </c>
      <c r="N157" s="4">
        <f t="shared" si="84"/>
        <v>7.270450696739635E-10</v>
      </c>
      <c r="O157" s="4">
        <f t="shared" si="85"/>
        <v>6.1642764868434691E-12</v>
      </c>
      <c r="P157" s="4">
        <f t="shared" si="86"/>
        <v>2.5469194821838478E-5</v>
      </c>
      <c r="Q157" s="4">
        <f t="shared" si="87"/>
        <v>0.3528731847697717</v>
      </c>
      <c r="R157" s="5">
        <f t="shared" si="80"/>
        <v>13854.901469723798</v>
      </c>
      <c r="S157" s="5">
        <f t="shared" si="88"/>
        <v>3.9792545253687461E-8</v>
      </c>
      <c r="T157" s="5">
        <f t="shared" si="89"/>
        <v>1.1866738789498392E-5</v>
      </c>
      <c r="U157" s="5">
        <f t="shared" si="90"/>
        <v>2.680067375325366E-7</v>
      </c>
      <c r="V157" s="5">
        <f t="shared" si="91"/>
        <v>1.1073344659912945</v>
      </c>
      <c r="W157" s="5">
        <f t="shared" si="92"/>
        <v>15342.009920338603</v>
      </c>
      <c r="X157" s="6">
        <f t="shared" si="81"/>
        <v>13854.901469723798</v>
      </c>
      <c r="Y157" s="6">
        <f t="shared" si="93"/>
        <v>2.0351388216654297E-5</v>
      </c>
      <c r="Z157" s="6">
        <f t="shared" si="94"/>
        <v>6.0690917464831561E-3</v>
      </c>
      <c r="AA157" s="6">
        <f t="shared" si="95"/>
        <v>7.8748430927082997E-5</v>
      </c>
      <c r="AB157" s="6">
        <f t="shared" si="96"/>
        <v>325.36813257430669</v>
      </c>
      <c r="AC157" s="6">
        <f t="shared" si="97"/>
        <v>4507943.4182050489</v>
      </c>
    </row>
    <row r="158" spans="4:29" x14ac:dyDescent="0.2">
      <c r="D158" s="7">
        <v>13562.969927786968</v>
      </c>
      <c r="E158">
        <v>3886.85818929473</v>
      </c>
      <c r="F158" s="2">
        <f t="shared" si="78"/>
        <v>4.1323547988246156</v>
      </c>
      <c r="G158" s="2">
        <f>$B$4/EXP(((F158-$B$5)/(SQRT(2)*$B$6))^2)</f>
        <v>3.1530581033305905E-4</v>
      </c>
      <c r="H158" s="2">
        <f>$B$8/EXP(((F158-$B$9)/(SQRT(2)*$B$10))^2)</f>
        <v>5.8683642864521603</v>
      </c>
      <c r="I158" s="2">
        <f>$B$12/EXP(((F158-$B$13)/(SQRT(2)*$B$14))^2)</f>
        <v>3727.2708060055147</v>
      </c>
      <c r="J158" s="2">
        <f t="shared" si="82"/>
        <v>3733.1394855977774</v>
      </c>
      <c r="K158" s="2">
        <f>ABS(J158-E158)</f>
        <v>153.71870369695262</v>
      </c>
      <c r="L158" s="4">
        <f t="shared" si="79"/>
        <v>13562.969927786991</v>
      </c>
      <c r="M158" s="4">
        <f t="shared" si="83"/>
        <v>1.7140456181159774E-12</v>
      </c>
      <c r="N158" s="4">
        <f t="shared" si="84"/>
        <v>5.0038398024662434E-10</v>
      </c>
      <c r="O158" s="4">
        <f t="shared" si="85"/>
        <v>4.3338394281002294E-12</v>
      </c>
      <c r="P158" s="4">
        <f t="shared" si="86"/>
        <v>1.7159658333139477E-5</v>
      </c>
      <c r="Q158" s="4">
        <f t="shared" si="87"/>
        <v>0.23273592994347017</v>
      </c>
      <c r="R158" s="5">
        <f t="shared" si="80"/>
        <v>13562.969927786991</v>
      </c>
      <c r="S158" s="5">
        <f t="shared" si="88"/>
        <v>3.1901232901723651E-8</v>
      </c>
      <c r="T158" s="5">
        <f t="shared" si="89"/>
        <v>9.312976110685378E-6</v>
      </c>
      <c r="U158" s="5">
        <f t="shared" si="90"/>
        <v>2.1485796645451551E-7</v>
      </c>
      <c r="V158" s="5">
        <f t="shared" si="91"/>
        <v>0.85072124975539398</v>
      </c>
      <c r="W158" s="5">
        <f t="shared" si="92"/>
        <v>11538.306727361774</v>
      </c>
      <c r="X158" s="6">
        <f t="shared" si="81"/>
        <v>13562.969927786991</v>
      </c>
      <c r="Y158" s="6">
        <f t="shared" si="93"/>
        <v>2.0261955166055877E-5</v>
      </c>
      <c r="Z158" s="6">
        <f t="shared" si="94"/>
        <v>5.9151038142811396E-3</v>
      </c>
      <c r="AA158" s="6">
        <f t="shared" si="95"/>
        <v>7.8402375300180608E-5</v>
      </c>
      <c r="AB158" s="6">
        <f t="shared" si="96"/>
        <v>310.43096888511639</v>
      </c>
      <c r="AC158" s="6">
        <f t="shared" si="97"/>
        <v>4210365.8956426131</v>
      </c>
    </row>
    <row r="159" spans="4:29" x14ac:dyDescent="0.2">
      <c r="D159" s="7">
        <v>13277.189568185395</v>
      </c>
      <c r="E159">
        <v>3692.30570705942</v>
      </c>
      <c r="F159" s="2">
        <f t="shared" si="78"/>
        <v>4.1231061560410778</v>
      </c>
      <c r="G159" s="2">
        <f>$B$4/EXP(((F159-$B$5)/(SQRT(2)*$B$6))^2)</f>
        <v>2.1154576644451408E-4</v>
      </c>
      <c r="H159" s="2">
        <f>$B$8/EXP(((F159-$B$9)/(SQRT(2)*$B$10))^2)</f>
        <v>4.4863422633914087</v>
      </c>
      <c r="I159" s="2">
        <f>$B$12/EXP(((F159-$B$13)/(SQRT(2)*$B$14))^2)</f>
        <v>3542.2661975506821</v>
      </c>
      <c r="J159" s="2">
        <f t="shared" si="82"/>
        <v>3546.7527513598402</v>
      </c>
      <c r="K159" s="2">
        <f>ABS(J159-E159)</f>
        <v>145.5529556995798</v>
      </c>
      <c r="L159" s="4">
        <f t="shared" si="79"/>
        <v>13277.189568185418</v>
      </c>
      <c r="M159" s="4">
        <f t="shared" si="83"/>
        <v>1.2000297874800931E-12</v>
      </c>
      <c r="N159" s="4">
        <f t="shared" si="84"/>
        <v>3.4294494419866006E-10</v>
      </c>
      <c r="O159" s="4">
        <f t="shared" si="85"/>
        <v>3.0341878611098139E-12</v>
      </c>
      <c r="P159" s="4">
        <f t="shared" si="86"/>
        <v>1.1512801080881227E-5</v>
      </c>
      <c r="Q159" s="4">
        <f t="shared" si="87"/>
        <v>0.15285764241167002</v>
      </c>
      <c r="R159" s="5">
        <f t="shared" si="80"/>
        <v>13277.189568185418</v>
      </c>
      <c r="S159" s="5">
        <f t="shared" si="88"/>
        <v>2.5449549019042384E-8</v>
      </c>
      <c r="T159" s="5">
        <f t="shared" si="89"/>
        <v>7.2729812703597879E-6</v>
      </c>
      <c r="U159" s="5">
        <f t="shared" si="90"/>
        <v>1.7140523584969387E-7</v>
      </c>
      <c r="V159" s="5">
        <f t="shared" si="91"/>
        <v>0.65037317229173286</v>
      </c>
      <c r="W159" s="5">
        <f t="shared" si="92"/>
        <v>8635.1278985794543</v>
      </c>
      <c r="X159" s="6">
        <f t="shared" si="81"/>
        <v>13277.189568185418</v>
      </c>
      <c r="Y159" s="6">
        <f t="shared" si="93"/>
        <v>2.0094114969488663E-5</v>
      </c>
      <c r="Z159" s="6">
        <f t="shared" si="94"/>
        <v>5.7425034018558181E-3</v>
      </c>
      <c r="AA159" s="6">
        <f t="shared" si="95"/>
        <v>7.7752928098571761E-5</v>
      </c>
      <c r="AB159" s="6">
        <f t="shared" si="96"/>
        <v>295.02260098275428</v>
      </c>
      <c r="AC159" s="6">
        <f t="shared" si="97"/>
        <v>3917071.0001471546</v>
      </c>
    </row>
    <row r="160" spans="4:29" x14ac:dyDescent="0.2">
      <c r="D160" s="7">
        <v>12997.430781616255</v>
      </c>
      <c r="E160">
        <v>3489.75363362603</v>
      </c>
      <c r="F160" s="2">
        <f t="shared" si="78"/>
        <v>4.1138575132575959</v>
      </c>
      <c r="G160" s="2">
        <f>$B$4/EXP(((F160-$B$5)/(SQRT(2)*$B$6))^2)</f>
        <v>1.4133692775682415E-4</v>
      </c>
      <c r="H160" s="2">
        <f>$B$8/EXP(((F160-$B$9)/(SQRT(2)*$B$10))^2)</f>
        <v>3.4129868457989079</v>
      </c>
      <c r="I160" s="2">
        <f>$B$12/EXP(((F160-$B$13)/(SQRT(2)*$B$14))^2)</f>
        <v>3353.2942443210095</v>
      </c>
      <c r="J160" s="2">
        <f t="shared" si="82"/>
        <v>3356.7073725037362</v>
      </c>
      <c r="K160" s="2">
        <f>ABS(J160-E160)</f>
        <v>133.0462611222938</v>
      </c>
      <c r="L160" s="4">
        <f t="shared" si="79"/>
        <v>12997.430781616255</v>
      </c>
      <c r="M160" s="4">
        <f t="shared" si="83"/>
        <v>8.3664384481450476E-13</v>
      </c>
      <c r="N160" s="4">
        <f t="shared" si="84"/>
        <v>2.3405846681586576E-10</v>
      </c>
      <c r="O160" s="4">
        <f t="shared" si="85"/>
        <v>2.1153929881515748E-12</v>
      </c>
      <c r="P160" s="4">
        <f t="shared" si="86"/>
        <v>7.6918766184059639E-6</v>
      </c>
      <c r="Q160" s="4">
        <f t="shared" si="87"/>
        <v>9.9974633928464021E-2</v>
      </c>
      <c r="R160" s="5">
        <f t="shared" si="80"/>
        <v>12997.430781616255</v>
      </c>
      <c r="S160" s="5">
        <f t="shared" si="88"/>
        <v>2.020317324205215E-8</v>
      </c>
      <c r="T160" s="5">
        <f t="shared" si="89"/>
        <v>5.6520152310431107E-6</v>
      </c>
      <c r="U160" s="5">
        <f t="shared" si="90"/>
        <v>1.3607037483748999E-7</v>
      </c>
      <c r="V160" s="5">
        <f t="shared" si="91"/>
        <v>0.49477167624762386</v>
      </c>
      <c r="W160" s="5">
        <f t="shared" si="92"/>
        <v>6430.7606147327378</v>
      </c>
      <c r="X160" s="6">
        <f t="shared" si="81"/>
        <v>12997.430781616255</v>
      </c>
      <c r="Y160" s="6">
        <f t="shared" si="93"/>
        <v>1.9849822929433391E-5</v>
      </c>
      <c r="Z160" s="6">
        <f t="shared" si="94"/>
        <v>5.5531623763510523E-3</v>
      </c>
      <c r="AA160" s="6">
        <f t="shared" si="95"/>
        <v>7.6807655243593459E-5</v>
      </c>
      <c r="AB160" s="6">
        <f t="shared" si="96"/>
        <v>279.28380721305979</v>
      </c>
      <c r="AC160" s="6">
        <f t="shared" si="97"/>
        <v>3629971.9526780029</v>
      </c>
    </row>
    <row r="161" spans="4:29" x14ac:dyDescent="0.2">
      <c r="D161" s="7">
        <v>12723.56668972172</v>
      </c>
      <c r="E161">
        <v>3285.36035768989</v>
      </c>
      <c r="F161" s="2">
        <f t="shared" si="78"/>
        <v>4.1046088704740598</v>
      </c>
      <c r="G161" s="2">
        <f>$B$4/EXP(((F161-$B$5)/(SQRT(2)*$B$6))^2)</f>
        <v>9.403421403262363E-5</v>
      </c>
      <c r="H161" s="2">
        <f>$B$8/EXP(((F161-$B$9)/(SQRT(2)*$B$10))^2)</f>
        <v>2.5837096074403521</v>
      </c>
      <c r="I161" s="2">
        <f>$B$12/EXP(((F161-$B$13)/(SQRT(2)*$B$14))^2)</f>
        <v>3162.0035534550366</v>
      </c>
      <c r="J161" s="2">
        <f t="shared" si="82"/>
        <v>3164.587357096691</v>
      </c>
      <c r="K161" s="2">
        <f>ABS(J161-E161)</f>
        <v>120.77300059319896</v>
      </c>
      <c r="L161" s="4">
        <f t="shared" si="79"/>
        <v>12723.56668972172</v>
      </c>
      <c r="M161" s="4">
        <f t="shared" si="83"/>
        <v>5.8085556959619656E-13</v>
      </c>
      <c r="N161" s="4">
        <f t="shared" si="84"/>
        <v>1.5907548308934511E-10</v>
      </c>
      <c r="O161" s="4">
        <f t="shared" si="85"/>
        <v>1.4686509757625852E-12</v>
      </c>
      <c r="P161" s="4">
        <f t="shared" si="86"/>
        <v>5.1175555018180273E-6</v>
      </c>
      <c r="Q161" s="4">
        <f t="shared" si="87"/>
        <v>6.5113558715733974E-2</v>
      </c>
      <c r="R161" s="5">
        <f t="shared" si="80"/>
        <v>12723.56668972172</v>
      </c>
      <c r="S161" s="5">
        <f t="shared" si="88"/>
        <v>1.59597454090515E-8</v>
      </c>
      <c r="T161" s="5">
        <f t="shared" si="89"/>
        <v>4.3708011833178596E-6</v>
      </c>
      <c r="U161" s="5">
        <f t="shared" si="90"/>
        <v>1.0749046766575968E-7</v>
      </c>
      <c r="V161" s="5">
        <f t="shared" si="91"/>
        <v>0.37455354830665077</v>
      </c>
      <c r="W161" s="5">
        <f t="shared" si="92"/>
        <v>4765.6570507515771</v>
      </c>
      <c r="X161" s="6">
        <f t="shared" si="81"/>
        <v>12723.56668972172</v>
      </c>
      <c r="Y161" s="6">
        <f t="shared" si="93"/>
        <v>1.9531905424020677E-5</v>
      </c>
      <c r="Z161" s="6">
        <f t="shared" si="94"/>
        <v>5.3490875419193616E-3</v>
      </c>
      <c r="AA161" s="6">
        <f t="shared" si="95"/>
        <v>7.557749322963236E-5</v>
      </c>
      <c r="AB161" s="6">
        <f t="shared" si="96"/>
        <v>263.3518941354269</v>
      </c>
      <c r="AC161" s="6">
        <f t="shared" si="97"/>
        <v>3350775.3878966384</v>
      </c>
    </row>
    <row r="162" spans="4:29" x14ac:dyDescent="0.2">
      <c r="D162" s="7">
        <v>12455.473087556182</v>
      </c>
      <c r="E162">
        <v>3073.6741860399102</v>
      </c>
      <c r="F162" s="2">
        <f t="shared" si="78"/>
        <v>4.0953602276905219</v>
      </c>
      <c r="G162" s="2">
        <f>$B$4/EXP(((F162-$B$5)/(SQRT(2)*$B$6))^2)</f>
        <v>6.2301011074712896E-5</v>
      </c>
      <c r="H162" s="2">
        <f>$B$8/EXP(((F162-$B$9)/(SQRT(2)*$B$10))^2)</f>
        <v>1.9463442657050134</v>
      </c>
      <c r="I162" s="2">
        <f>$B$12/EXP(((F162-$B$13)/(SQRT(2)*$B$14))^2)</f>
        <v>2969.9782256807475</v>
      </c>
      <c r="J162" s="2">
        <f t="shared" si="82"/>
        <v>2971.9246322474637</v>
      </c>
      <c r="K162" s="2">
        <f>ABS(J162-E162)</f>
        <v>101.74955379244648</v>
      </c>
      <c r="L162" s="4">
        <f t="shared" si="79"/>
        <v>12455.473087556182</v>
      </c>
      <c r="M162" s="4">
        <f t="shared" si="83"/>
        <v>4.015823709169853E-13</v>
      </c>
      <c r="N162" s="4">
        <f t="shared" si="84"/>
        <v>1.0766166438531176E-10</v>
      </c>
      <c r="O162" s="4">
        <f t="shared" si="85"/>
        <v>1.0153717580883204E-12</v>
      </c>
      <c r="P162" s="4">
        <f t="shared" si="86"/>
        <v>3.3905625231648359E-6</v>
      </c>
      <c r="Q162" s="4">
        <f t="shared" si="87"/>
        <v>4.2231060258956198E-2</v>
      </c>
      <c r="R162" s="5">
        <f t="shared" si="80"/>
        <v>12455.473087556182</v>
      </c>
      <c r="S162" s="5">
        <f t="shared" si="88"/>
        <v>1.2545824399304904E-8</v>
      </c>
      <c r="T162" s="5">
        <f t="shared" si="89"/>
        <v>3.3634552553459482E-6</v>
      </c>
      <c r="U162" s="5">
        <f t="shared" si="90"/>
        <v>8.4497371190454883E-8</v>
      </c>
      <c r="V162" s="5">
        <f t="shared" si="91"/>
        <v>0.28215638044108793</v>
      </c>
      <c r="W162" s="5">
        <f t="shared" si="92"/>
        <v>3514.3912030662341</v>
      </c>
      <c r="X162" s="6">
        <f t="shared" si="81"/>
        <v>12455.473087556182</v>
      </c>
      <c r="Y162" s="6">
        <f t="shared" si="93"/>
        <v>1.9144005480270485E-5</v>
      </c>
      <c r="Z162" s="6">
        <f t="shared" si="94"/>
        <v>5.1323853890825142E-3</v>
      </c>
      <c r="AA162" s="6">
        <f t="shared" si="95"/>
        <v>7.4076538523160093E-5</v>
      </c>
      <c r="AB162" s="6">
        <f t="shared" si="96"/>
        <v>247.35879579246287</v>
      </c>
      <c r="AC162" s="6">
        <f t="shared" si="97"/>
        <v>3080970.8239633264</v>
      </c>
    </row>
    <row r="163" spans="4:29" x14ac:dyDescent="0.2">
      <c r="D163" s="7">
        <v>12193.02838725093</v>
      </c>
      <c r="E163">
        <v>2857.5809829105401</v>
      </c>
      <c r="F163" s="2">
        <f t="shared" si="78"/>
        <v>4.0861115849070426</v>
      </c>
      <c r="G163" s="2">
        <f>$B$4/EXP(((F163-$B$5)/(SQRT(2)*$B$6))^2)</f>
        <v>4.1103919318676234E-5</v>
      </c>
      <c r="H163" s="2">
        <f>$B$8/EXP(((F163-$B$9)/(SQRT(2)*$B$10))^2)</f>
        <v>1.4590241948740215</v>
      </c>
      <c r="I163" s="2">
        <f>$B$12/EXP(((F163-$B$13)/(SQRT(2)*$B$14))^2)</f>
        <v>2778.7175144308439</v>
      </c>
      <c r="J163" s="2">
        <f t="shared" si="82"/>
        <v>2780.1765797296371</v>
      </c>
      <c r="K163" s="2">
        <f>ABS(J163-E163)</f>
        <v>77.404403180903046</v>
      </c>
      <c r="L163" s="4">
        <f t="shared" si="79"/>
        <v>12193.02838725093</v>
      </c>
      <c r="M163" s="4">
        <f t="shared" si="83"/>
        <v>2.7647767243627937E-13</v>
      </c>
      <c r="N163" s="4">
        <f t="shared" si="84"/>
        <v>7.2560099883632941E-11</v>
      </c>
      <c r="O163" s="4">
        <f t="shared" si="85"/>
        <v>6.9905364543958892E-13</v>
      </c>
      <c r="P163" s="4">
        <f t="shared" si="86"/>
        <v>2.236968646127929E-6</v>
      </c>
      <c r="Q163" s="4">
        <f t="shared" si="87"/>
        <v>2.7275422203628118E-2</v>
      </c>
      <c r="R163" s="5">
        <f t="shared" si="80"/>
        <v>12193.02838725093</v>
      </c>
      <c r="S163" s="5">
        <f t="shared" si="88"/>
        <v>9.8138479277254767E-9</v>
      </c>
      <c r="T163" s="5">
        <f t="shared" si="89"/>
        <v>2.5755923782332301E-6</v>
      </c>
      <c r="U163" s="5">
        <f t="shared" si="90"/>
        <v>6.6097238791389423E-8</v>
      </c>
      <c r="V163" s="5">
        <f t="shared" si="91"/>
        <v>0.21151087865222556</v>
      </c>
      <c r="W163" s="5">
        <f t="shared" si="92"/>
        <v>2578.9581476189728</v>
      </c>
      <c r="X163" s="6">
        <f t="shared" si="81"/>
        <v>12193.02838725093</v>
      </c>
      <c r="Y163" s="6">
        <f t="shared" si="93"/>
        <v>1.8690513300971154E-5</v>
      </c>
      <c r="Z163" s="6">
        <f t="shared" si="94"/>
        <v>4.905226161824699E-3</v>
      </c>
      <c r="AA163" s="6">
        <f t="shared" si="95"/>
        <v>7.2321778740812599E-5</v>
      </c>
      <c r="AB163" s="6">
        <f t="shared" si="96"/>
        <v>231.42937960600347</v>
      </c>
      <c r="AC163" s="6">
        <f t="shared" si="97"/>
        <v>2821824.9951798716</v>
      </c>
    </row>
    <row r="164" spans="4:29" x14ac:dyDescent="0.2">
      <c r="D164" s="7">
        <v>11936.11356286561</v>
      </c>
      <c r="E164">
        <v>2649.7296344184401</v>
      </c>
      <c r="F164" s="2">
        <f t="shared" si="78"/>
        <v>4.0768629421235048</v>
      </c>
      <c r="G164" s="2">
        <f>$B$4/EXP(((F164-$B$5)/(SQRT(2)*$B$6))^2)</f>
        <v>2.7005381562206516E-5</v>
      </c>
      <c r="H164" s="2">
        <f>$B$8/EXP(((F164-$B$9)/(SQRT(2)*$B$10))^2)</f>
        <v>1.0883590724246819</v>
      </c>
      <c r="I164" s="2">
        <f>$B$12/EXP(((F164-$B$13)/(SQRT(2)*$B$14))^2)</f>
        <v>2589.6182862627888</v>
      </c>
      <c r="J164" s="2">
        <f t="shared" si="82"/>
        <v>2590.7066723405951</v>
      </c>
      <c r="K164" s="2">
        <f>ABS(J164-E164)</f>
        <v>59.022962077845023</v>
      </c>
      <c r="L164" s="4">
        <f t="shared" si="79"/>
        <v>11936.11356286561</v>
      </c>
      <c r="M164" s="4">
        <f t="shared" si="83"/>
        <v>1.8955028144770333E-13</v>
      </c>
      <c r="N164" s="4">
        <f t="shared" si="84"/>
        <v>4.8698277270324619E-11</v>
      </c>
      <c r="O164" s="4">
        <f t="shared" si="85"/>
        <v>4.7926407247462673E-13</v>
      </c>
      <c r="P164" s="4">
        <f t="shared" si="86"/>
        <v>1.4696942002879999E-6</v>
      </c>
      <c r="Q164" s="4">
        <f t="shared" si="87"/>
        <v>1.7542436877322522E-2</v>
      </c>
      <c r="R164" s="5">
        <f t="shared" si="80"/>
        <v>11936.11356286561</v>
      </c>
      <c r="S164" s="5">
        <f t="shared" si="88"/>
        <v>7.6391725115623142E-9</v>
      </c>
      <c r="T164" s="5">
        <f t="shared" si="89"/>
        <v>1.9626166642571935E-6</v>
      </c>
      <c r="U164" s="5">
        <f t="shared" si="90"/>
        <v>5.1450584254404468E-8</v>
      </c>
      <c r="V164" s="5">
        <f t="shared" si="91"/>
        <v>0.15777653619994775</v>
      </c>
      <c r="W164" s="5">
        <f t="shared" si="92"/>
        <v>1883.2386536381532</v>
      </c>
      <c r="X164" s="6">
        <f t="shared" si="81"/>
        <v>11936.11356286561</v>
      </c>
      <c r="Y164" s="6">
        <f t="shared" si="93"/>
        <v>1.8176483597261347E-5</v>
      </c>
      <c r="Z164" s="6">
        <f t="shared" si="94"/>
        <v>4.6698080913330419E-3</v>
      </c>
      <c r="AA164" s="6">
        <f t="shared" si="95"/>
        <v>7.033277277295754E-5</v>
      </c>
      <c r="AB164" s="6">
        <f t="shared" si="96"/>
        <v>215.67998556800217</v>
      </c>
      <c r="AC164" s="6">
        <f t="shared" si="97"/>
        <v>2574380.8009768897</v>
      </c>
    </row>
    <row r="165" spans="4:29" x14ac:dyDescent="0.2">
      <c r="D165" s="7">
        <v>11684.612096416737</v>
      </c>
      <c r="E165">
        <v>2439.7242759061301</v>
      </c>
      <c r="F165" s="2">
        <f t="shared" si="78"/>
        <v>4.0676142993399687</v>
      </c>
      <c r="G165" s="2">
        <f>$B$4/EXP(((F165-$B$5)/(SQRT(2)*$B$6))^2)</f>
        <v>1.7668364288282365E-5</v>
      </c>
      <c r="H165" s="2">
        <f>$B$8/EXP(((F165-$B$9)/(SQRT(2)*$B$10))^2)</f>
        <v>0.80788358493700385</v>
      </c>
      <c r="I165" s="2">
        <f>$B$12/EXP(((F165-$B$13)/(SQRT(2)*$B$14))^2)</f>
        <v>2403.9605103841295</v>
      </c>
      <c r="J165" s="2">
        <f t="shared" si="82"/>
        <v>2404.7684116374307</v>
      </c>
      <c r="K165" s="2">
        <f>ABS(J165-E165)</f>
        <v>34.955864268699315</v>
      </c>
      <c r="L165" s="4">
        <f t="shared" si="79"/>
        <v>11684.612096416737</v>
      </c>
      <c r="M165" s="4">
        <f t="shared" si="83"/>
        <v>1.2940997292104159E-13</v>
      </c>
      <c r="N165" s="4">
        <f t="shared" si="84"/>
        <v>3.2546797962750971E-11</v>
      </c>
      <c r="O165" s="4">
        <f t="shared" si="85"/>
        <v>3.2720368530859299E-13</v>
      </c>
      <c r="P165" s="4">
        <f t="shared" si="86"/>
        <v>9.6155251364418088E-7</v>
      </c>
      <c r="Q165" s="4">
        <f t="shared" si="87"/>
        <v>1.1235368132266716E-2</v>
      </c>
      <c r="R165" s="5">
        <f t="shared" si="80"/>
        <v>11684.612096416737</v>
      </c>
      <c r="S165" s="5">
        <f t="shared" si="88"/>
        <v>5.9172536373040431E-9</v>
      </c>
      <c r="T165" s="5">
        <f t="shared" si="89"/>
        <v>1.4881979671318978E-6</v>
      </c>
      <c r="U165" s="5">
        <f t="shared" si="90"/>
        <v>3.9853289915890329E-8</v>
      </c>
      <c r="V165" s="5">
        <f t="shared" si="91"/>
        <v>0.11711674659004291</v>
      </c>
      <c r="W165" s="5">
        <f t="shared" si="92"/>
        <v>1368.4637538989889</v>
      </c>
      <c r="X165" s="6">
        <f t="shared" si="81"/>
        <v>11684.612096416737</v>
      </c>
      <c r="Y165" s="6">
        <f t="shared" si="93"/>
        <v>1.7607541902358347E-5</v>
      </c>
      <c r="Z165" s="6">
        <f t="shared" si="94"/>
        <v>4.4283226090031129E-3</v>
      </c>
      <c r="AA165" s="6">
        <f t="shared" si="95"/>
        <v>6.8131288270492873E-5</v>
      </c>
      <c r="AB165" s="6">
        <f t="shared" si="96"/>
        <v>200.21721770194333</v>
      </c>
      <c r="AC165" s="6">
        <f t="shared" si="97"/>
        <v>2339460.5238710302</v>
      </c>
    </row>
    <row r="166" spans="4:29" x14ac:dyDescent="0.2">
      <c r="D166" s="7">
        <v>11438.409925028207</v>
      </c>
      <c r="E166">
        <v>2233.5829418787498</v>
      </c>
      <c r="F166" s="2">
        <f t="shared" si="78"/>
        <v>4.0583656565564885</v>
      </c>
      <c r="G166" s="2">
        <f>$B$4/EXP(((F166-$B$5)/(SQRT(2)*$B$6))^2)</f>
        <v>1.1511218986909281E-5</v>
      </c>
      <c r="H166" s="2">
        <f>$B$8/EXP(((F166-$B$9)/(SQRT(2)*$B$10))^2)</f>
        <v>0.5967497423982393</v>
      </c>
      <c r="I166" s="2">
        <f>$B$12/EXP(((F166-$B$13)/(SQRT(2)*$B$14))^2)</f>
        <v>2222.8959108502759</v>
      </c>
      <c r="J166" s="2">
        <f t="shared" si="82"/>
        <v>2223.4926721038933</v>
      </c>
      <c r="K166" s="2">
        <f>ABS(J166-E166)</f>
        <v>10.090269774856552</v>
      </c>
      <c r="L166" s="4">
        <f t="shared" si="79"/>
        <v>11438.409925028227</v>
      </c>
      <c r="M166" s="4">
        <f t="shared" si="83"/>
        <v>8.7981224646908201E-14</v>
      </c>
      <c r="N166" s="4">
        <f t="shared" si="84"/>
        <v>2.1661168549489064E-11</v>
      </c>
      <c r="O166" s="4">
        <f t="shared" si="85"/>
        <v>2.2245411456809593E-13</v>
      </c>
      <c r="P166" s="4">
        <f t="shared" si="86"/>
        <v>6.2646668199182635E-7</v>
      </c>
      <c r="Q166" s="4">
        <f t="shared" si="87"/>
        <v>7.1657827129948089E-3</v>
      </c>
      <c r="R166" s="5">
        <f t="shared" si="80"/>
        <v>11438.409925028227</v>
      </c>
      <c r="S166" s="5">
        <f t="shared" si="88"/>
        <v>4.5610089777312878E-9</v>
      </c>
      <c r="T166" s="5">
        <f t="shared" si="89"/>
        <v>1.1229303140399297E-6</v>
      </c>
      <c r="U166" s="5">
        <f t="shared" si="90"/>
        <v>3.0718847668209852E-8</v>
      </c>
      <c r="V166" s="5">
        <f t="shared" si="91"/>
        <v>8.6509231850709842E-2</v>
      </c>
      <c r="W166" s="5">
        <f t="shared" si="92"/>
        <v>989.52805620772745</v>
      </c>
      <c r="X166" s="6">
        <f t="shared" si="81"/>
        <v>11438.409925028227</v>
      </c>
      <c r="Y166" s="6">
        <f t="shared" si="93"/>
        <v>1.6989782291660009E-5</v>
      </c>
      <c r="Z166" s="6">
        <f t="shared" si="94"/>
        <v>4.1829212916247444E-3</v>
      </c>
      <c r="AA166" s="6">
        <f t="shared" si="95"/>
        <v>6.5740905879142794E-5</v>
      </c>
      <c r="AB166" s="6">
        <f t="shared" si="96"/>
        <v>185.13699895911103</v>
      </c>
      <c r="AC166" s="6">
        <f t="shared" si="97"/>
        <v>2117672.8863838362</v>
      </c>
    </row>
    <row r="167" spans="4:29" x14ac:dyDescent="0.2">
      <c r="D167" s="7">
        <v>11197.395389196514</v>
      </c>
      <c r="E167">
        <v>2032.94142268989</v>
      </c>
      <c r="F167" s="2">
        <f t="shared" si="78"/>
        <v>4.0491170137729506</v>
      </c>
      <c r="G167" s="2">
        <f>$B$4/EXP(((F167-$B$5)/(SQRT(2)*$B$6))^2)</f>
        <v>7.468359765307766E-6</v>
      </c>
      <c r="H167" s="2">
        <f>$B$8/EXP(((F167-$B$9)/(SQRT(2)*$B$10))^2)</f>
        <v>0.43863428106030361</v>
      </c>
      <c r="I167" s="2">
        <f>$B$12/EXP(((F167-$B$13)/(SQRT(2)*$B$14))^2)</f>
        <v>2047.4398228637247</v>
      </c>
      <c r="J167" s="2">
        <f t="shared" si="82"/>
        <v>2047.8784646131446</v>
      </c>
      <c r="K167" s="2">
        <f>ABS(J167-E167)</f>
        <v>14.937041923254583</v>
      </c>
      <c r="L167" s="4">
        <f t="shared" si="79"/>
        <v>11197.395389196534</v>
      </c>
      <c r="M167" s="4">
        <f t="shared" si="83"/>
        <v>5.9565007806653065E-14</v>
      </c>
      <c r="N167" s="4">
        <f t="shared" si="84"/>
        <v>1.4356032708331667E-11</v>
      </c>
      <c r="O167" s="4">
        <f t="shared" si="85"/>
        <v>1.5060578122262331E-13</v>
      </c>
      <c r="P167" s="4">
        <f t="shared" si="86"/>
        <v>4.0644510085716061E-7</v>
      </c>
      <c r="Q167" s="4">
        <f t="shared" si="87"/>
        <v>4.5511264982994902E-3</v>
      </c>
      <c r="R167" s="5">
        <f t="shared" si="80"/>
        <v>11197.395389196534</v>
      </c>
      <c r="S167" s="5">
        <f t="shared" si="88"/>
        <v>3.4983925783797528E-9</v>
      </c>
      <c r="T167" s="5">
        <f t="shared" si="89"/>
        <v>8.4316346343523629E-7</v>
      </c>
      <c r="U167" s="5">
        <f t="shared" si="90"/>
        <v>2.356202086501899E-8</v>
      </c>
      <c r="V167" s="5">
        <f t="shared" si="91"/>
        <v>6.3587651610299556E-2</v>
      </c>
      <c r="W167" s="5">
        <f t="shared" si="92"/>
        <v>712.01607695100381</v>
      </c>
      <c r="X167" s="6">
        <f t="shared" si="81"/>
        <v>11197.395389196534</v>
      </c>
      <c r="Y167" s="6">
        <f t="shared" si="93"/>
        <v>1.6329659103869433E-5</v>
      </c>
      <c r="Z167" s="6">
        <f t="shared" si="94"/>
        <v>3.9356852092088737E-3</v>
      </c>
      <c r="AA167" s="6">
        <f t="shared" si="95"/>
        <v>6.318660026108418E-5</v>
      </c>
      <c r="AB167" s="6">
        <f t="shared" si="96"/>
        <v>170.52389295716912</v>
      </c>
      <c r="AC167" s="6">
        <f t="shared" si="97"/>
        <v>1909423.4527464488</v>
      </c>
    </row>
    <row r="168" spans="4:29" x14ac:dyDescent="0.2">
      <c r="D168" s="7">
        <v>10961.459182159104</v>
      </c>
      <c r="E168">
        <v>1848.5341112318999</v>
      </c>
      <c r="F168" s="2">
        <f t="shared" si="78"/>
        <v>4.0398683709894154</v>
      </c>
      <c r="G168" s="2">
        <f>$B$4/EXP(((F168-$B$5)/(SQRT(2)*$B$6))^2)</f>
        <v>4.8251196706280683E-6</v>
      </c>
      <c r="H168" s="2">
        <f>$B$8/EXP(((F168-$B$9)/(SQRT(2)*$B$10))^2)</f>
        <v>0.32083354871929815</v>
      </c>
      <c r="I168" s="2">
        <f>$B$12/EXP(((F168-$B$13)/(SQRT(2)*$B$14))^2)</f>
        <v>1878.466207439365</v>
      </c>
      <c r="J168" s="2">
        <f t="shared" si="82"/>
        <v>1878.787045813204</v>
      </c>
      <c r="K168" s="2">
        <f>ABS(J168-E168)</f>
        <v>30.252934581304089</v>
      </c>
      <c r="L168" s="4">
        <f t="shared" si="79"/>
        <v>10961.459182159104</v>
      </c>
      <c r="M168" s="4">
        <f t="shared" si="83"/>
        <v>4.0157932650641149E-14</v>
      </c>
      <c r="N168" s="4">
        <f t="shared" si="84"/>
        <v>9.4747103120568399E-12</v>
      </c>
      <c r="O168" s="4">
        <f t="shared" si="85"/>
        <v>1.015364060518057E-13</v>
      </c>
      <c r="P168" s="4">
        <f t="shared" si="86"/>
        <v>2.6259397147493543E-7</v>
      </c>
      <c r="Q168" s="4">
        <f t="shared" si="87"/>
        <v>2.8784130998035567E-3</v>
      </c>
      <c r="R168" s="5">
        <f t="shared" si="80"/>
        <v>10961.459182159104</v>
      </c>
      <c r="S168" s="5">
        <f t="shared" si="88"/>
        <v>2.6701953362865936E-9</v>
      </c>
      <c r="T168" s="5">
        <f t="shared" si="89"/>
        <v>6.2999575969249377E-7</v>
      </c>
      <c r="U168" s="5">
        <f t="shared" si="90"/>
        <v>1.7984030327551085E-8</v>
      </c>
      <c r="V168" s="5">
        <f t="shared" si="91"/>
        <v>4.6510391006234941E-2</v>
      </c>
      <c r="W168" s="5">
        <f t="shared" si="92"/>
        <v>509.82175256110418</v>
      </c>
      <c r="X168" s="6">
        <f t="shared" si="81"/>
        <v>10961.459182159104</v>
      </c>
      <c r="Y168" s="6">
        <f t="shared" si="93"/>
        <v>1.5633875342833971E-5</v>
      </c>
      <c r="Z168" s="6">
        <f t="shared" si="94"/>
        <v>3.6885972496842477E-3</v>
      </c>
      <c r="AA168" s="6">
        <f t="shared" si="95"/>
        <v>6.0494308272803559E-5</v>
      </c>
      <c r="AB168" s="6">
        <f t="shared" si="96"/>
        <v>156.45068875965032</v>
      </c>
      <c r="AC168" s="6">
        <f t="shared" si="97"/>
        <v>1714927.8388595851</v>
      </c>
    </row>
    <row r="169" spans="4:29" x14ac:dyDescent="0.2">
      <c r="D169" s="7">
        <v>10730.494300315711</v>
      </c>
      <c r="E169">
        <v>1665.45176165778</v>
      </c>
      <c r="F169" s="2">
        <f t="shared" si="78"/>
        <v>4.0306197282059335</v>
      </c>
      <c r="G169" s="2">
        <f>$B$4/EXP(((F169-$B$5)/(SQRT(2)*$B$6))^2)</f>
        <v>3.1043443623453445E-6</v>
      </c>
      <c r="H169" s="2">
        <f>$B$8/EXP(((F169-$B$9)/(SQRT(2)*$B$10))^2)</f>
        <v>0.23351987719530462</v>
      </c>
      <c r="I169" s="2">
        <f>$B$12/EXP(((F169-$B$13)/(SQRT(2)*$B$14))^2)</f>
        <v>1716.7056991161087</v>
      </c>
      <c r="J169" s="2">
        <f t="shared" si="82"/>
        <v>1716.9392220976483</v>
      </c>
      <c r="K169" s="2">
        <f>ABS(J169-E169)</f>
        <v>51.4874604398683</v>
      </c>
      <c r="L169" s="4">
        <f t="shared" si="79"/>
        <v>10730.494300315731</v>
      </c>
      <c r="M169" s="4">
        <f t="shared" si="83"/>
        <v>2.6960654735798292E-14</v>
      </c>
      <c r="N169" s="4">
        <f t="shared" si="84"/>
        <v>6.2269644354736136E-12</v>
      </c>
      <c r="O169" s="4">
        <f t="shared" si="85"/>
        <v>6.8168050643733722E-14</v>
      </c>
      <c r="P169" s="4">
        <f t="shared" si="86"/>
        <v>1.6894547090542408E-7</v>
      </c>
      <c r="Q169" s="4">
        <f t="shared" si="87"/>
        <v>1.8128684126148104E-3</v>
      </c>
      <c r="R169" s="5">
        <f t="shared" si="80"/>
        <v>10730.494300315731</v>
      </c>
      <c r="S169" s="5">
        <f t="shared" si="88"/>
        <v>2.0280768008134532E-9</v>
      </c>
      <c r="T169" s="5">
        <f t="shared" si="89"/>
        <v>4.684145186691641E-7</v>
      </c>
      <c r="U169" s="5">
        <f t="shared" si="90"/>
        <v>1.3659298328022119E-8</v>
      </c>
      <c r="V169" s="5">
        <f t="shared" si="91"/>
        <v>3.385275897540279E-2</v>
      </c>
      <c r="W169" s="5">
        <f t="shared" si="92"/>
        <v>363.25683723552186</v>
      </c>
      <c r="X169" s="6">
        <f t="shared" si="81"/>
        <v>10730.494300315731</v>
      </c>
      <c r="Y169" s="6">
        <f t="shared" si="93"/>
        <v>1.4909270439919642E-5</v>
      </c>
      <c r="Z169" s="6">
        <f t="shared" si="94"/>
        <v>3.4435178855269262E-3</v>
      </c>
      <c r="AA169" s="6">
        <f t="shared" si="95"/>
        <v>5.769049466858568E-5</v>
      </c>
      <c r="AB169" s="6">
        <f t="shared" si="96"/>
        <v>142.97823828774847</v>
      </c>
      <c r="AC169" s="6">
        <f t="shared" si="97"/>
        <v>1534227.1710158694</v>
      </c>
    </row>
    <row r="170" spans="4:29" x14ac:dyDescent="0.2">
      <c r="D170" s="7">
        <v>10504.395994695808</v>
      </c>
      <c r="E170">
        <v>1496.8696804184001</v>
      </c>
      <c r="F170" s="2">
        <f t="shared" si="78"/>
        <v>4.0213710854223974</v>
      </c>
      <c r="G170" s="2">
        <f>$B$4/EXP(((F170-$B$5)/(SQRT(2)*$B$6))^2)</f>
        <v>1.9888894181927496E-6</v>
      </c>
      <c r="H170" s="2">
        <f>$B$8/EXP(((F170-$B$9)/(SQRT(2)*$B$10))^2)</f>
        <v>0.1691355134968929</v>
      </c>
      <c r="I170" s="2">
        <f>$B$12/EXP(((F170-$B$13)/(SQRT(2)*$B$14))^2)</f>
        <v>1562.7464916020735</v>
      </c>
      <c r="J170" s="2">
        <f t="shared" si="82"/>
        <v>1562.9156291044599</v>
      </c>
      <c r="K170" s="2">
        <f>ABS(J170-E170)</f>
        <v>66.045948686059774</v>
      </c>
      <c r="L170" s="4">
        <f t="shared" si="79"/>
        <v>10504.395994695826</v>
      </c>
      <c r="M170" s="4">
        <f t="shared" si="83"/>
        <v>1.8024717478985782E-14</v>
      </c>
      <c r="N170" s="4">
        <f t="shared" si="84"/>
        <v>4.075358081276183E-12</v>
      </c>
      <c r="O170" s="4">
        <f t="shared" si="85"/>
        <v>4.5574184528798449E-14</v>
      </c>
      <c r="P170" s="4">
        <f t="shared" si="86"/>
        <v>1.0823987938101714E-7</v>
      </c>
      <c r="Q170" s="4">
        <f t="shared" si="87"/>
        <v>1.1369945554363158E-3</v>
      </c>
      <c r="R170" s="5">
        <f t="shared" si="80"/>
        <v>10504.395994695826</v>
      </c>
      <c r="S170" s="5">
        <f t="shared" si="88"/>
        <v>1.5328252131860002E-9</v>
      </c>
      <c r="T170" s="5">
        <f t="shared" si="89"/>
        <v>3.4656918351282531E-7</v>
      </c>
      <c r="U170" s="5">
        <f t="shared" si="90"/>
        <v>1.0323729783420336E-8</v>
      </c>
      <c r="V170" s="5">
        <f t="shared" si="91"/>
        <v>2.451912805622487E-2</v>
      </c>
      <c r="W170" s="5">
        <f t="shared" si="92"/>
        <v>257.55863054724256</v>
      </c>
      <c r="X170" s="6">
        <f t="shared" si="81"/>
        <v>10504.395994695826</v>
      </c>
      <c r="Y170" s="6">
        <f t="shared" si="93"/>
        <v>1.416270997509714E-5</v>
      </c>
      <c r="Z170" s="6">
        <f t="shared" si="94"/>
        <v>3.2021647283555998E-3</v>
      </c>
      <c r="AA170" s="6">
        <f t="shared" si="95"/>
        <v>5.4801725383114753E-5</v>
      </c>
      <c r="AB170" s="6">
        <f t="shared" si="96"/>
        <v>130.15553008066857</v>
      </c>
      <c r="AC170" s="6">
        <f t="shared" si="97"/>
        <v>1367205.228866887</v>
      </c>
    </row>
    <row r="171" spans="4:29" x14ac:dyDescent="0.2">
      <c r="D171" s="7">
        <v>10283.061723459919</v>
      </c>
      <c r="E171">
        <v>1331.9920714371499</v>
      </c>
      <c r="F171" s="2">
        <f t="shared" si="78"/>
        <v>4.0121224426388604</v>
      </c>
      <c r="G171" s="2">
        <f>$B$4/EXP(((F171-$B$5)/(SQRT(2)*$B$6))^2)</f>
        <v>1.2689085590849518E-6</v>
      </c>
      <c r="H171" s="2">
        <f>$B$8/EXP(((F171-$B$9)/(SQRT(2)*$B$10))^2)</f>
        <v>0.12190250582899471</v>
      </c>
      <c r="I171" s="2">
        <f>$B$12/EXP(((F171-$B$13)/(SQRT(2)*$B$14))^2)</f>
        <v>1417.0378077412613</v>
      </c>
      <c r="J171" s="2">
        <f t="shared" si="82"/>
        <v>1417.1597115159989</v>
      </c>
      <c r="K171" s="2">
        <f>ABS(J171-E171)</f>
        <v>85.16764007884899</v>
      </c>
      <c r="L171" s="4">
        <f t="shared" si="79"/>
        <v>10283.061723459919</v>
      </c>
      <c r="M171" s="4">
        <f t="shared" si="83"/>
        <v>1.2000115926098345E-14</v>
      </c>
      <c r="N171" s="4">
        <f t="shared" si="84"/>
        <v>2.6560369132493698E-12</v>
      </c>
      <c r="O171" s="4">
        <f t="shared" si="85"/>
        <v>3.0341418567063824E-14</v>
      </c>
      <c r="P171" s="4">
        <f t="shared" si="86"/>
        <v>6.9056885779858537E-8</v>
      </c>
      <c r="Q171" s="4">
        <f t="shared" si="87"/>
        <v>7.1011621890420694E-4</v>
      </c>
      <c r="R171" s="5">
        <f t="shared" si="80"/>
        <v>10283.061723459919</v>
      </c>
      <c r="S171" s="5">
        <f t="shared" si="88"/>
        <v>1.1528365784566201E-9</v>
      </c>
      <c r="T171" s="5">
        <f t="shared" si="89"/>
        <v>2.5516224394679172E-7</v>
      </c>
      <c r="U171" s="5">
        <f t="shared" si="90"/>
        <v>7.7644686543819336E-9</v>
      </c>
      <c r="V171" s="5">
        <f t="shared" si="91"/>
        <v>1.7671883858093221E-2</v>
      </c>
      <c r="W171" s="5">
        <f t="shared" si="92"/>
        <v>181.7210724825876</v>
      </c>
      <c r="X171" s="6">
        <f t="shared" si="81"/>
        <v>10283.061723459919</v>
      </c>
      <c r="Y171" s="6">
        <f t="shared" si="93"/>
        <v>1.3400979797017002E-5</v>
      </c>
      <c r="Z171" s="6">
        <f t="shared" si="94"/>
        <v>2.9660960972198612E-3</v>
      </c>
      <c r="AA171" s="6">
        <f t="shared" si="95"/>
        <v>5.1854257835690625E-5</v>
      </c>
      <c r="AB171" s="6">
        <f t="shared" si="96"/>
        <v>118.01997828953684</v>
      </c>
      <c r="AC171" s="6">
        <f t="shared" si="97"/>
        <v>1213606.7213527069</v>
      </c>
    </row>
    <row r="172" spans="4:29" x14ac:dyDescent="0.2">
      <c r="D172" s="7">
        <v>10066.391105389925</v>
      </c>
      <c r="E172">
        <v>1183.4409130322799</v>
      </c>
      <c r="F172" s="2">
        <f t="shared" si="78"/>
        <v>4.0028737998553776</v>
      </c>
      <c r="G172" s="2">
        <f>$B$4/EXP(((F172-$B$5)/(SQRT(2)*$B$6))^2)</f>
        <v>8.0617432056530833E-7</v>
      </c>
      <c r="H172" s="2">
        <f>$B$8/EXP(((F172-$B$9)/(SQRT(2)*$B$10))^2)</f>
        <v>8.7429366985582666E-2</v>
      </c>
      <c r="I172" s="2">
        <f>$B$12/EXP(((F172-$B$13)/(SQRT(2)*$B$14))^2)</f>
        <v>1279.8956540553572</v>
      </c>
      <c r="J172" s="2">
        <f t="shared" si="82"/>
        <v>1279.9830842285171</v>
      </c>
      <c r="K172" s="2">
        <f>ABS(J172-E172)</f>
        <v>96.542171196237177</v>
      </c>
      <c r="L172" s="4">
        <f t="shared" si="79"/>
        <v>10066.391105389925</v>
      </c>
      <c r="M172" s="4">
        <f t="shared" si="83"/>
        <v>7.9557542695636613E-15</v>
      </c>
      <c r="N172" s="4">
        <f t="shared" si="84"/>
        <v>1.7237781947993587E-12</v>
      </c>
      <c r="O172" s="4">
        <f t="shared" si="85"/>
        <v>2.0115544866075312E-14</v>
      </c>
      <c r="P172" s="4">
        <f t="shared" si="86"/>
        <v>4.3873837539367192E-8</v>
      </c>
      <c r="Q172" s="4">
        <f t="shared" si="87"/>
        <v>4.4165120796560848E-4</v>
      </c>
      <c r="R172" s="5">
        <f t="shared" si="80"/>
        <v>10066.391105389925</v>
      </c>
      <c r="S172" s="5">
        <f t="shared" si="88"/>
        <v>8.6279920103762416E-10</v>
      </c>
      <c r="T172" s="5">
        <f t="shared" si="89"/>
        <v>1.8694323615911974E-7</v>
      </c>
      <c r="U172" s="5">
        <f t="shared" si="90"/>
        <v>5.8110381615849222E-9</v>
      </c>
      <c r="V172" s="5">
        <f t="shared" si="91"/>
        <v>1.267440409563129E-2</v>
      </c>
      <c r="W172" s="5">
        <f t="shared" si="92"/>
        <v>127.58550865438045</v>
      </c>
      <c r="X172" s="6">
        <f t="shared" si="81"/>
        <v>10066.391105389925</v>
      </c>
      <c r="Y172" s="6">
        <f t="shared" si="93"/>
        <v>1.2630686756688865E-5</v>
      </c>
      <c r="Z172" s="6">
        <f t="shared" si="94"/>
        <v>2.7366987062202746E-3</v>
      </c>
      <c r="AA172" s="6">
        <f t="shared" si="95"/>
        <v>4.8873656825374619E-5</v>
      </c>
      <c r="AB172" s="6">
        <f t="shared" si="96"/>
        <v>106.59790196026812</v>
      </c>
      <c r="AC172" s="6">
        <f t="shared" si="97"/>
        <v>1073056.1721460703</v>
      </c>
    </row>
    <row r="173" spans="4:29" x14ac:dyDescent="0.2">
      <c r="D173" s="7">
        <v>9854.2858743597972</v>
      </c>
      <c r="E173">
        <v>1045.6208852284101</v>
      </c>
      <c r="F173" s="2">
        <f t="shared" si="78"/>
        <v>3.9936251570718415</v>
      </c>
      <c r="G173" s="2">
        <f>$B$4/EXP(((F173-$B$5)/(SQRT(2)*$B$6))^2)</f>
        <v>5.1004270160764469E-7</v>
      </c>
      <c r="H173" s="2">
        <f>$B$8/EXP(((F173-$B$9)/(SQRT(2)*$B$10))^2)</f>
        <v>6.2397747019444824E-2</v>
      </c>
      <c r="I173" s="2">
        <f>$B$12/EXP(((F173-$B$13)/(SQRT(2)*$B$14))^2)</f>
        <v>1151.5105269161545</v>
      </c>
      <c r="J173" s="2">
        <f t="shared" si="82"/>
        <v>1151.5729251732166</v>
      </c>
      <c r="K173" s="2">
        <f>ABS(J173-E173)</f>
        <v>105.95203994480653</v>
      </c>
      <c r="L173" s="4">
        <f t="shared" si="79"/>
        <v>9854.2858743597972</v>
      </c>
      <c r="M173" s="4">
        <f t="shared" si="83"/>
        <v>5.2523810202666738E-15</v>
      </c>
      <c r="N173" s="4">
        <f t="shared" si="84"/>
        <v>1.1140574897619195E-12</v>
      </c>
      <c r="O173" s="4">
        <f t="shared" si="85"/>
        <v>1.3280262623381831E-14</v>
      </c>
      <c r="P173" s="4">
        <f t="shared" si="86"/>
        <v>2.7757682250300391E-8</v>
      </c>
      <c r="Q173" s="4">
        <f t="shared" si="87"/>
        <v>2.7353213610410281E-4</v>
      </c>
      <c r="R173" s="5">
        <f t="shared" si="80"/>
        <v>9854.2858743597972</v>
      </c>
      <c r="S173" s="5">
        <f t="shared" si="88"/>
        <v>6.425672617592871E-10</v>
      </c>
      <c r="T173" s="5">
        <f t="shared" si="89"/>
        <v>1.3629187750784998E-7</v>
      </c>
      <c r="U173" s="5">
        <f t="shared" si="90"/>
        <v>4.327754215555326E-9</v>
      </c>
      <c r="V173" s="5">
        <f t="shared" si="91"/>
        <v>9.0456363537027677E-3</v>
      </c>
      <c r="W173" s="5">
        <f t="shared" si="92"/>
        <v>89.138286544888643</v>
      </c>
      <c r="X173" s="6">
        <f t="shared" si="81"/>
        <v>9854.2858743597972</v>
      </c>
      <c r="Y173" s="6">
        <f t="shared" si="93"/>
        <v>1.1858167987009647E-5</v>
      </c>
      <c r="Z173" s="6">
        <f t="shared" si="94"/>
        <v>2.515179460478743E-3</v>
      </c>
      <c r="AA173" s="6">
        <f t="shared" si="95"/>
        <v>4.5884443493766325E-5</v>
      </c>
      <c r="AB173" s="6">
        <f t="shared" si="96"/>
        <v>95.905166851850538</v>
      </c>
      <c r="AC173" s="6">
        <f t="shared" si="97"/>
        <v>945076.93098631024</v>
      </c>
    </row>
    <row r="174" spans="4:29" x14ac:dyDescent="0.2">
      <c r="D174" s="7">
        <v>9646.6498347766828</v>
      </c>
      <c r="E174">
        <v>919.63498571147704</v>
      </c>
      <c r="F174" s="2">
        <f t="shared" si="78"/>
        <v>3.9843765142883059</v>
      </c>
      <c r="G174" s="2">
        <f>$B$4/EXP(((F174-$B$5)/(SQRT(2)*$B$6))^2)</f>
        <v>3.2133871926914483E-7</v>
      </c>
      <c r="H174" s="2">
        <f>$B$8/EXP(((F174-$B$9)/(SQRT(2)*$B$10))^2)</f>
        <v>4.4314653526524597E-2</v>
      </c>
      <c r="I174" s="2">
        <f>$B$12/EXP(((F174-$B$13)/(SQRT(2)*$B$14))^2)</f>
        <v>1031.9567170457826</v>
      </c>
      <c r="J174" s="2">
        <f t="shared" si="82"/>
        <v>1032.0010320206479</v>
      </c>
      <c r="K174" s="2">
        <f>ABS(J174-E174)</f>
        <v>112.36604630917088</v>
      </c>
      <c r="L174" s="4">
        <f t="shared" si="79"/>
        <v>9646.6498347766828</v>
      </c>
      <c r="M174" s="4">
        <f t="shared" si="83"/>
        <v>3.453106952177234E-15</v>
      </c>
      <c r="N174" s="4">
        <f t="shared" si="84"/>
        <v>7.1698945180699942E-13</v>
      </c>
      <c r="O174" s="4">
        <f t="shared" si="85"/>
        <v>8.7309292708568506E-15</v>
      </c>
      <c r="P174" s="4">
        <f t="shared" si="86"/>
        <v>1.7487982939617151E-8</v>
      </c>
      <c r="Q174" s="4">
        <f t="shared" si="87"/>
        <v>1.6870044773503523E-4</v>
      </c>
      <c r="R174" s="5">
        <f t="shared" si="80"/>
        <v>9646.6498347766828</v>
      </c>
      <c r="S174" s="5">
        <f t="shared" si="88"/>
        <v>4.762054150330986E-10</v>
      </c>
      <c r="T174" s="5">
        <f t="shared" si="89"/>
        <v>9.887740640550585E-8</v>
      </c>
      <c r="U174" s="5">
        <f t="shared" si="90"/>
        <v>3.2072906838378613E-9</v>
      </c>
      <c r="V174" s="5">
        <f t="shared" si="91"/>
        <v>6.4241781168208889E-3</v>
      </c>
      <c r="W174" s="5">
        <f t="shared" si="92"/>
        <v>61.971796769206208</v>
      </c>
      <c r="X174" s="6">
        <f t="shared" si="81"/>
        <v>9646.6498347766828</v>
      </c>
      <c r="Y174" s="6">
        <f t="shared" si="93"/>
        <v>1.1089410333375136E-5</v>
      </c>
      <c r="Z174" s="6">
        <f t="shared" si="94"/>
        <v>2.3025612429340768E-3</v>
      </c>
      <c r="AA174" s="6">
        <f t="shared" si="95"/>
        <v>4.2909783566766219E-5</v>
      </c>
      <c r="AB174" s="6">
        <f t="shared" si="96"/>
        <v>85.947960369243432</v>
      </c>
      <c r="AC174" s="6">
        <f t="shared" si="97"/>
        <v>829109.8776953551</v>
      </c>
    </row>
    <row r="175" spans="4:29" x14ac:dyDescent="0.2">
      <c r="D175" s="7">
        <v>9443.3888179496589</v>
      </c>
      <c r="E175">
        <v>803.73810232240101</v>
      </c>
      <c r="F175" s="2">
        <f t="shared" si="78"/>
        <v>3.9751278715048244</v>
      </c>
      <c r="G175" s="2">
        <f>$B$4/EXP(((F175-$B$5)/(SQRT(2)*$B$6))^2)</f>
        <v>2.0160371149338994E-7</v>
      </c>
      <c r="H175" s="2">
        <f>$B$8/EXP(((F175-$B$9)/(SQRT(2)*$B$10))^2)</f>
        <v>3.1317903484686112E-2</v>
      </c>
      <c r="I175" s="2">
        <f>$B$12/EXP(((F175-$B$13)/(SQRT(2)*$B$14))^2)</f>
        <v>921.20285104067568</v>
      </c>
      <c r="J175" s="2">
        <f t="shared" si="82"/>
        <v>921.2341691457641</v>
      </c>
      <c r="K175" s="2">
        <f>ABS(J175-E175)</f>
        <v>117.49606682336309</v>
      </c>
      <c r="L175" s="4">
        <f t="shared" si="79"/>
        <v>9443.3888179496589</v>
      </c>
      <c r="M175" s="4">
        <f t="shared" si="83"/>
        <v>2.2606991974370209E-15</v>
      </c>
      <c r="N175" s="4">
        <f t="shared" si="84"/>
        <v>4.5951201761108577E-13</v>
      </c>
      <c r="O175" s="4">
        <f t="shared" si="85"/>
        <v>5.716013164046476E-15</v>
      </c>
      <c r="P175" s="4">
        <f t="shared" si="86"/>
        <v>1.0971731869591748E-8</v>
      </c>
      <c r="Q175" s="4">
        <f t="shared" si="87"/>
        <v>1.0361033005084462E-4</v>
      </c>
      <c r="R175" s="5">
        <f t="shared" si="80"/>
        <v>9443.3888179496589</v>
      </c>
      <c r="S175" s="5">
        <f t="shared" si="88"/>
        <v>3.5118579290422107E-10</v>
      </c>
      <c r="T175" s="5">
        <f t="shared" si="89"/>
        <v>7.1382381360916612E-8</v>
      </c>
      <c r="U175" s="5">
        <f t="shared" si="90"/>
        <v>2.3652711336758603E-9</v>
      </c>
      <c r="V175" s="5">
        <f t="shared" si="91"/>
        <v>4.5400736374801385E-3</v>
      </c>
      <c r="W175" s="5">
        <f t="shared" si="92"/>
        <v>42.873680620847971</v>
      </c>
      <c r="X175" s="6">
        <f t="shared" si="81"/>
        <v>9443.3888179496589</v>
      </c>
      <c r="Y175" s="6">
        <f t="shared" si="93"/>
        <v>1.0329981182378346E-5</v>
      </c>
      <c r="Z175" s="6">
        <f t="shared" si="94"/>
        <v>2.0996824789342454E-3</v>
      </c>
      <c r="AA175" s="6">
        <f t="shared" si="95"/>
        <v>3.9971219700526164E-5</v>
      </c>
      <c r="AB175" s="6">
        <f t="shared" si="96"/>
        <v>76.723669534773421</v>
      </c>
      <c r="AC175" s="6">
        <f t="shared" si="97"/>
        <v>724531.44295674423</v>
      </c>
    </row>
    <row r="176" spans="4:29" x14ac:dyDescent="0.2">
      <c r="D176" s="7">
        <v>9244.4106393781549</v>
      </c>
      <c r="E176">
        <v>697.07170119450302</v>
      </c>
      <c r="F176" s="2">
        <f t="shared" si="78"/>
        <v>3.965879228721287</v>
      </c>
      <c r="G176" s="2">
        <f>$B$4/EXP(((F176-$B$5)/(SQRT(2)*$B$6))^2)</f>
        <v>1.2595428056563801E-7</v>
      </c>
      <c r="H176" s="2">
        <f>$B$8/EXP(((F176-$B$9)/(SQRT(2)*$B$10))^2)</f>
        <v>2.2024440202898118E-2</v>
      </c>
      <c r="I176" s="2">
        <f>$B$12/EXP(((F176-$B$13)/(SQRT(2)*$B$14))^2)</f>
        <v>819.12331212562492</v>
      </c>
      <c r="J176" s="2">
        <f t="shared" si="82"/>
        <v>819.14533669178206</v>
      </c>
      <c r="K176" s="2">
        <f>ABS(J176-E176)</f>
        <v>122.07363549727904</v>
      </c>
      <c r="L176" s="4">
        <f t="shared" si="79"/>
        <v>9244.4106393781713</v>
      </c>
      <c r="M176" s="4">
        <f t="shared" si="83"/>
        <v>1.4738540330446774E-15</v>
      </c>
      <c r="N176" s="4">
        <f t="shared" si="84"/>
        <v>2.9326479097547108E-13</v>
      </c>
      <c r="O176" s="4">
        <f t="shared" si="85"/>
        <v>3.7265325100824523E-15</v>
      </c>
      <c r="P176" s="4">
        <f t="shared" si="86"/>
        <v>6.8547180206412734E-9</v>
      </c>
      <c r="Q176" s="4">
        <f t="shared" si="87"/>
        <v>6.336782819995346E-5</v>
      </c>
      <c r="R176" s="5">
        <f t="shared" si="80"/>
        <v>9244.4106393781713</v>
      </c>
      <c r="S176" s="5">
        <f t="shared" si="88"/>
        <v>2.57718990357589E-10</v>
      </c>
      <c r="T176" s="5">
        <f t="shared" si="89"/>
        <v>5.1280455284635849E-8</v>
      </c>
      <c r="U176" s="5">
        <f t="shared" si="90"/>
        <v>1.7357629517181016E-9</v>
      </c>
      <c r="V176" s="5">
        <f t="shared" si="91"/>
        <v>3.1928248452179212E-3</v>
      </c>
      <c r="W176" s="5">
        <f t="shared" si="92"/>
        <v>29.515783968803515</v>
      </c>
      <c r="X176" s="6">
        <f t="shared" si="81"/>
        <v>9244.4106393781713</v>
      </c>
      <c r="Y176" s="6">
        <f t="shared" si="93"/>
        <v>9.5849715604395676E-6</v>
      </c>
      <c r="Z176" s="6">
        <f t="shared" si="94"/>
        <v>1.9072001827557751E-3</v>
      </c>
      <c r="AA176" s="6">
        <f t="shared" si="95"/>
        <v>3.7088451305137407E-5</v>
      </c>
      <c r="AB176" s="6">
        <f t="shared" si="96"/>
        <v>68.221832180762775</v>
      </c>
      <c r="AC176" s="6">
        <f t="shared" si="97"/>
        <v>630670.63124971546</v>
      </c>
    </row>
    <row r="177" spans="4:29" x14ac:dyDescent="0.2">
      <c r="D177" s="7">
        <v>9049.625056951023</v>
      </c>
      <c r="E177">
        <v>602.25894388084498</v>
      </c>
      <c r="F177" s="2">
        <f t="shared" si="78"/>
        <v>3.9566305859377504</v>
      </c>
      <c r="G177" s="2">
        <f>$B$4/EXP(((F177-$B$5)/(SQRT(2)*$B$6))^2)</f>
        <v>7.8362139308327469E-8</v>
      </c>
      <c r="H177" s="2">
        <f>$B$8/EXP(((F177-$B$9)/(SQRT(2)*$B$10))^2)</f>
        <v>1.5412885431681277E-2</v>
      </c>
      <c r="I177" s="2">
        <f>$B$12/EXP(((F177-$B$13)/(SQRT(2)*$B$14))^2)</f>
        <v>725.51019605345186</v>
      </c>
      <c r="J177" s="2">
        <f t="shared" si="82"/>
        <v>725.52560901724564</v>
      </c>
      <c r="K177" s="2">
        <f>ABS(J177-E177)</f>
        <v>123.26666513640066</v>
      </c>
      <c r="L177" s="4">
        <f t="shared" si="79"/>
        <v>9049.625056951023</v>
      </c>
      <c r="M177" s="4">
        <f t="shared" si="83"/>
        <v>9.5685275572239706E-16</v>
      </c>
      <c r="N177" s="4">
        <f t="shared" si="84"/>
        <v>1.8638112132040892E-13</v>
      </c>
      <c r="O177" s="4">
        <f t="shared" si="85"/>
        <v>2.4193324587207656E-15</v>
      </c>
      <c r="P177" s="4">
        <f t="shared" si="86"/>
        <v>4.2646456002967618E-9</v>
      </c>
      <c r="Q177" s="4">
        <f t="shared" si="87"/>
        <v>3.8593443683461513E-5</v>
      </c>
      <c r="R177" s="5">
        <f t="shared" si="80"/>
        <v>9049.625056951023</v>
      </c>
      <c r="S177" s="5">
        <f t="shared" si="88"/>
        <v>1.8820136904264655E-10</v>
      </c>
      <c r="T177" s="5">
        <f t="shared" si="89"/>
        <v>3.6658913282558577E-8</v>
      </c>
      <c r="U177" s="5">
        <f t="shared" si="90"/>
        <v>1.2675548798076084E-9</v>
      </c>
      <c r="V177" s="5">
        <f t="shared" si="91"/>
        <v>2.2343652365018427E-3</v>
      </c>
      <c r="W177" s="5">
        <f t="shared" si="92"/>
        <v>20.220167630627376</v>
      </c>
      <c r="X177" s="6">
        <f t="shared" si="81"/>
        <v>9049.625056951023</v>
      </c>
      <c r="Y177" s="6">
        <f t="shared" si="93"/>
        <v>8.8589519955164036E-6</v>
      </c>
      <c r="Z177" s="6">
        <f t="shared" si="94"/>
        <v>1.7255961241408101E-3</v>
      </c>
      <c r="AA177" s="6">
        <f t="shared" si="95"/>
        <v>3.4279163754262823E-5</v>
      </c>
      <c r="AB177" s="6">
        <f t="shared" si="96"/>
        <v>60.425132709444604</v>
      </c>
      <c r="AC177" s="6">
        <f t="shared" si="97"/>
        <v>546824.79503698077</v>
      </c>
    </row>
    <row r="178" spans="4:29" x14ac:dyDescent="0.2">
      <c r="D178" s="7">
        <v>8858.9437300153477</v>
      </c>
      <c r="E178">
        <v>514.13040119842594</v>
      </c>
      <c r="F178" s="2">
        <f t="shared" si="78"/>
        <v>3.9473819431542698</v>
      </c>
      <c r="G178" s="2">
        <f>$B$4/EXP(((F178-$B$5)/(SQRT(2)*$B$6))^2)</f>
        <v>4.8548808952632934E-8</v>
      </c>
      <c r="H178" s="2">
        <f>$B$8/EXP(((F178-$B$9)/(SQRT(2)*$B$10))^2)</f>
        <v>1.0733216652005278E-2</v>
      </c>
      <c r="I178" s="2">
        <f>$B$12/EXP(((F178-$B$13)/(SQRT(2)*$B$14))^2)</f>
        <v>640.08548049117633</v>
      </c>
      <c r="J178" s="2">
        <f t="shared" si="82"/>
        <v>640.0962137563771</v>
      </c>
      <c r="K178" s="2">
        <f>ABS(J178-E178)</f>
        <v>125.96581255795115</v>
      </c>
      <c r="L178" s="4">
        <f t="shared" si="79"/>
        <v>8858.9437300153477</v>
      </c>
      <c r="M178" s="4">
        <f t="shared" si="83"/>
        <v>6.1860680551802335E-16</v>
      </c>
      <c r="N178" s="4">
        <f t="shared" si="84"/>
        <v>1.1795676652761592E-13</v>
      </c>
      <c r="O178" s="4">
        <f t="shared" si="85"/>
        <v>1.5641022245323576E-15</v>
      </c>
      <c r="P178" s="4">
        <f t="shared" si="86"/>
        <v>2.6421364491285411E-9</v>
      </c>
      <c r="Q178" s="4">
        <f t="shared" si="87"/>
        <v>2.3406538129852303E-5</v>
      </c>
      <c r="R178" s="5">
        <f t="shared" si="80"/>
        <v>8858.9437300153477</v>
      </c>
      <c r="S178" s="5">
        <f t="shared" si="88"/>
        <v>1.3676217829582311E-10</v>
      </c>
      <c r="T178" s="5">
        <f t="shared" si="89"/>
        <v>2.6077993632060966E-8</v>
      </c>
      <c r="U178" s="5">
        <f t="shared" si="90"/>
        <v>9.2110683016714268E-10</v>
      </c>
      <c r="V178" s="5">
        <f t="shared" si="91"/>
        <v>1.5559660304514276E-3</v>
      </c>
      <c r="W178" s="5">
        <f t="shared" si="92"/>
        <v>13.784215509584545</v>
      </c>
      <c r="X178" s="6">
        <f t="shared" si="81"/>
        <v>8858.9437300153477</v>
      </c>
      <c r="Y178" s="6">
        <f t="shared" si="93"/>
        <v>8.1559412658596556E-6</v>
      </c>
      <c r="Z178" s="6">
        <f t="shared" si="94"/>
        <v>1.5551857029835507E-3</v>
      </c>
      <c r="AA178" s="6">
        <f t="shared" si="95"/>
        <v>3.1558907460391497E-5</v>
      </c>
      <c r="AB178" s="6">
        <f t="shared" si="96"/>
        <v>53.310415641602468</v>
      </c>
      <c r="AC178" s="6">
        <f t="shared" si="97"/>
        <v>472273.97239268629</v>
      </c>
    </row>
    <row r="179" spans="4:29" x14ac:dyDescent="0.2">
      <c r="D179" s="7">
        <v>8672.2801793082799</v>
      </c>
      <c r="E179">
        <v>439.052561106452</v>
      </c>
      <c r="F179" s="2">
        <f t="shared" si="78"/>
        <v>3.9381333003707319</v>
      </c>
      <c r="G179" s="2">
        <f>$B$4/EXP(((F179-$B$5)/(SQRT(2)*$B$6))^2)</f>
        <v>2.9952275353387394E-8</v>
      </c>
      <c r="H179" s="2">
        <f>$B$8/EXP(((F179-$B$9)/(SQRT(2)*$B$10))^2)</f>
        <v>7.4377695036388592E-3</v>
      </c>
      <c r="I179" s="2">
        <f>$B$12/EXP(((F179-$B$13)/(SQRT(2)*$B$14))^2)</f>
        <v>562.51311576114847</v>
      </c>
      <c r="J179" s="2">
        <f t="shared" si="82"/>
        <v>562.52055356060441</v>
      </c>
      <c r="K179" s="2">
        <f>ABS(J179-E179)</f>
        <v>123.46799245415241</v>
      </c>
      <c r="L179" s="4">
        <f t="shared" si="79"/>
        <v>8672.2801793082799</v>
      </c>
      <c r="M179" s="4">
        <f t="shared" si="83"/>
        <v>3.9825681740152986E-16</v>
      </c>
      <c r="N179" s="4">
        <f t="shared" si="84"/>
        <v>7.4340031629465895E-14</v>
      </c>
      <c r="O179" s="4">
        <f t="shared" si="85"/>
        <v>1.0069633383862942E-15</v>
      </c>
      <c r="P179" s="4">
        <f t="shared" si="86"/>
        <v>1.6300708535038395E-9</v>
      </c>
      <c r="Q179" s="4">
        <f t="shared" si="87"/>
        <v>1.4136431153709477E-5</v>
      </c>
      <c r="R179" s="5">
        <f t="shared" si="80"/>
        <v>8672.2801793082799</v>
      </c>
      <c r="S179" s="5">
        <f t="shared" si="88"/>
        <v>9.8895405311849565E-11</v>
      </c>
      <c r="T179" s="5">
        <f t="shared" si="89"/>
        <v>1.8460167504124452E-8</v>
      </c>
      <c r="U179" s="5">
        <f t="shared" si="90"/>
        <v>6.6607035980264619E-10</v>
      </c>
      <c r="V179" s="5">
        <f t="shared" si="91"/>
        <v>1.0782337732742693E-3</v>
      </c>
      <c r="W179" s="5">
        <f t="shared" si="92"/>
        <v>9.3507453806272238</v>
      </c>
      <c r="X179" s="6">
        <f t="shared" si="81"/>
        <v>8672.2801793082799</v>
      </c>
      <c r="Y179" s="6">
        <f t="shared" si="93"/>
        <v>7.4793878123291792E-6</v>
      </c>
      <c r="Z179" s="6">
        <f t="shared" si="94"/>
        <v>1.3961290861645324E-3</v>
      </c>
      <c r="AA179" s="6">
        <f t="shared" si="95"/>
        <v>2.8941025950951016E-5</v>
      </c>
      <c r="AB179" s="6">
        <f t="shared" si="96"/>
        <v>46.849692610204777</v>
      </c>
      <c r="AC179" s="6">
        <f t="shared" si="97"/>
        <v>406293.66063016449</v>
      </c>
    </row>
    <row r="180" spans="4:29" x14ac:dyDescent="0.2">
      <c r="D180" s="7">
        <v>8489.5497477432891</v>
      </c>
      <c r="E180">
        <v>375.25504156006298</v>
      </c>
      <c r="F180" s="2">
        <f t="shared" si="78"/>
        <v>3.9288846575871972</v>
      </c>
      <c r="G180" s="2">
        <f>$B$4/EXP(((F180-$B$5)/(SQRT(2)*$B$6))^2)</f>
        <v>1.8401787153519173E-8</v>
      </c>
      <c r="H180" s="2">
        <f>$B$8/EXP(((F180-$B$9)/(SQRT(2)*$B$10))^2)</f>
        <v>5.1288784791486044E-3</v>
      </c>
      <c r="I180" s="2">
        <f>$B$12/EXP(((F180-$B$13)/(SQRT(2)*$B$14))^2)</f>
        <v>492.41077963285034</v>
      </c>
      <c r="J180" s="2">
        <f t="shared" si="82"/>
        <v>492.41590852973127</v>
      </c>
      <c r="K180" s="2">
        <f>ABS(J180-E180)</f>
        <v>117.16086696966829</v>
      </c>
      <c r="L180" s="4">
        <f t="shared" si="79"/>
        <v>8489.5497477432891</v>
      </c>
      <c r="M180" s="4">
        <f t="shared" si="83"/>
        <v>2.5532344047522958E-16</v>
      </c>
      <c r="N180" s="4">
        <f t="shared" si="84"/>
        <v>4.6655362466696942E-14</v>
      </c>
      <c r="O180" s="4">
        <f t="shared" si="85"/>
        <v>6.4556671161763724E-16</v>
      </c>
      <c r="P180" s="4">
        <f t="shared" si="86"/>
        <v>1.0014670517487239E-9</v>
      </c>
      <c r="Q180" s="4">
        <f t="shared" si="87"/>
        <v>8.5020043565465948E-6</v>
      </c>
      <c r="R180" s="5">
        <f t="shared" si="80"/>
        <v>8489.5497477432891</v>
      </c>
      <c r="S180" s="5">
        <f t="shared" si="88"/>
        <v>7.116281088085243E-11</v>
      </c>
      <c r="T180" s="5">
        <f t="shared" si="89"/>
        <v>1.3003611143635988E-8</v>
      </c>
      <c r="U180" s="5">
        <f t="shared" si="90"/>
        <v>4.7928858674992138E-10</v>
      </c>
      <c r="V180" s="5">
        <f t="shared" si="91"/>
        <v>7.4351994808795308E-4</v>
      </c>
      <c r="W180" s="5">
        <f t="shared" si="92"/>
        <v>6.3121495877321854</v>
      </c>
      <c r="X180" s="6">
        <f t="shared" si="81"/>
        <v>8489.5497477432891</v>
      </c>
      <c r="Y180" s="6">
        <f t="shared" si="93"/>
        <v>6.8321632749081057E-6</v>
      </c>
      <c r="Z180" s="6">
        <f t="shared" si="94"/>
        <v>1.248444143746439E-3</v>
      </c>
      <c r="AA180" s="6">
        <f t="shared" si="95"/>
        <v>2.6436630858251261E-5</v>
      </c>
      <c r="AB180" s="6">
        <f t="shared" si="96"/>
        <v>41.011121371858081</v>
      </c>
      <c r="AC180" s="6">
        <f t="shared" si="97"/>
        <v>348165.95509712718</v>
      </c>
    </row>
    <row r="181" spans="4:29" x14ac:dyDescent="0.2">
      <c r="D181" s="7">
        <v>8310.6695620119499</v>
      </c>
      <c r="E181">
        <v>313.48036300984899</v>
      </c>
      <c r="F181" s="2">
        <f t="shared" si="78"/>
        <v>3.9196360148037153</v>
      </c>
      <c r="G181" s="2">
        <f>$B$4/EXP(((F181-$B$5)/(SQRT(2)*$B$6))^2)</f>
        <v>1.1258204426950054E-8</v>
      </c>
      <c r="H181" s="2">
        <f>$B$8/EXP(((F181-$B$9)/(SQRT(2)*$B$10))^2)</f>
        <v>3.5194028157361991E-3</v>
      </c>
      <c r="I181" s="2">
        <f>$B$12/EXP(((F181-$B$13)/(SQRT(2)*$B$14))^2)</f>
        <v>429.36107725428491</v>
      </c>
      <c r="J181" s="2">
        <f t="shared" si="82"/>
        <v>429.36459666835884</v>
      </c>
      <c r="K181" s="2">
        <f>ABS(J181-E181)</f>
        <v>115.88423365850986</v>
      </c>
      <c r="L181" s="4">
        <f t="shared" si="79"/>
        <v>8310.6695620119644</v>
      </c>
      <c r="M181" s="4">
        <f t="shared" si="83"/>
        <v>1.6300356421150745E-16</v>
      </c>
      <c r="N181" s="4">
        <f t="shared" si="84"/>
        <v>2.9158107841022363E-14</v>
      </c>
      <c r="O181" s="4">
        <f t="shared" si="85"/>
        <v>4.1214263263143749E-16</v>
      </c>
      <c r="P181" s="4">
        <f t="shared" si="86"/>
        <v>6.1269705498252578E-10</v>
      </c>
      <c r="Q181" s="4">
        <f t="shared" si="87"/>
        <v>5.0919227655776483E-6</v>
      </c>
      <c r="R181" s="5">
        <f t="shared" si="80"/>
        <v>8310.6695620119644</v>
      </c>
      <c r="S181" s="5">
        <f t="shared" si="88"/>
        <v>5.0956189913175112E-11</v>
      </c>
      <c r="T181" s="5">
        <f t="shared" si="89"/>
        <v>9.1150527158294174E-9</v>
      </c>
      <c r="U181" s="5">
        <f t="shared" si="90"/>
        <v>3.4319499113851964E-10</v>
      </c>
      <c r="V181" s="5">
        <f t="shared" si="91"/>
        <v>5.1019851795668298E-4</v>
      </c>
      <c r="W181" s="5">
        <f t="shared" si="92"/>
        <v>4.2400912937662198</v>
      </c>
      <c r="X181" s="6">
        <f t="shared" si="81"/>
        <v>8310.6695620119644</v>
      </c>
      <c r="Y181" s="6">
        <f t="shared" si="93"/>
        <v>6.2165673380920342E-6</v>
      </c>
      <c r="Z181" s="6">
        <f t="shared" si="94"/>
        <v>1.1120207200491898E-3</v>
      </c>
      <c r="AA181" s="6">
        <f t="shared" si="95"/>
        <v>2.4054620668416511E-5</v>
      </c>
      <c r="AB181" s="6">
        <f t="shared" si="96"/>
        <v>35.759938611932839</v>
      </c>
      <c r="AC181" s="6">
        <f t="shared" si="97"/>
        <v>297189.03336160659</v>
      </c>
    </row>
    <row r="182" spans="4:29" x14ac:dyDescent="0.2">
      <c r="D182" s="7">
        <v>8135.5584949959093</v>
      </c>
      <c r="E182">
        <v>265.22215412073899</v>
      </c>
      <c r="F182" s="2">
        <f t="shared" si="78"/>
        <v>3.9103873720201787</v>
      </c>
      <c r="G182" s="2">
        <f>$B$4/EXP(((F182-$B$5)/(SQRT(2)*$B$6))^2)</f>
        <v>6.8589431199946226E-9</v>
      </c>
      <c r="H182" s="2">
        <f>$B$8/EXP(((F182-$B$9)/(SQRT(2)*$B$10))^2)</f>
        <v>2.4031585199195552E-3</v>
      </c>
      <c r="I182" s="2">
        <f>$B$12/EXP(((F182-$B$13)/(SQRT(2)*$B$14))^2)</f>
        <v>372.9220076301624</v>
      </c>
      <c r="J182" s="2">
        <f t="shared" si="82"/>
        <v>372.92441079554123</v>
      </c>
      <c r="K182" s="2">
        <f>ABS(J182-E182)</f>
        <v>107.70225667480224</v>
      </c>
      <c r="L182" s="4">
        <f t="shared" si="79"/>
        <v>8135.5584949959093</v>
      </c>
      <c r="M182" s="4">
        <f t="shared" si="83"/>
        <v>1.0362927440461799E-16</v>
      </c>
      <c r="N182" s="4">
        <f t="shared" si="84"/>
        <v>1.8146632815092229E-14</v>
      </c>
      <c r="O182" s="4">
        <f t="shared" si="85"/>
        <v>2.6201906797194889E-16</v>
      </c>
      <c r="P182" s="4">
        <f t="shared" si="86"/>
        <v>3.7327926288840529E-10</v>
      </c>
      <c r="Q182" s="4">
        <f t="shared" si="87"/>
        <v>3.0368352781975769E-6</v>
      </c>
      <c r="R182" s="5">
        <f t="shared" si="80"/>
        <v>8135.5584949959093</v>
      </c>
      <c r="S182" s="5">
        <f t="shared" si="88"/>
        <v>3.6308447138534435E-11</v>
      </c>
      <c r="T182" s="5">
        <f t="shared" si="89"/>
        <v>6.3580109201247988E-9</v>
      </c>
      <c r="U182" s="5">
        <f t="shared" si="90"/>
        <v>2.4454099129458029E-10</v>
      </c>
      <c r="V182" s="5">
        <f t="shared" si="91"/>
        <v>3.4837953467651178E-4</v>
      </c>
      <c r="W182" s="5">
        <f t="shared" si="92"/>
        <v>2.8342620828202176</v>
      </c>
      <c r="X182" s="6">
        <f t="shared" si="81"/>
        <v>8135.5584949959093</v>
      </c>
      <c r="Y182" s="6">
        <f t="shared" si="93"/>
        <v>5.6343428403088206E-6</v>
      </c>
      <c r="Z182" s="6">
        <f t="shared" si="94"/>
        <v>9.8663578670074819E-4</v>
      </c>
      <c r="AA182" s="6">
        <f t="shared" si="95"/>
        <v>2.1801739186345583E-5</v>
      </c>
      <c r="AB182" s="6">
        <f t="shared" si="96"/>
        <v>31.059331659158442</v>
      </c>
      <c r="AC182" s="6">
        <f t="shared" si="97"/>
        <v>252685.00952856184</v>
      </c>
    </row>
    <row r="183" spans="4:29" x14ac:dyDescent="0.2">
      <c r="D183" s="7">
        <v>7964.1371289796134</v>
      </c>
      <c r="E183">
        <v>218.757166000132</v>
      </c>
      <c r="F183" s="2">
        <f t="shared" si="78"/>
        <v>3.9011387292366426</v>
      </c>
      <c r="G183" s="2">
        <f>$B$4/EXP(((F183-$B$5)/(SQRT(2)*$B$6))^2)</f>
        <v>4.1612539088316294E-9</v>
      </c>
      <c r="H183" s="2">
        <f>$B$8/EXP(((F183-$B$9)/(SQRT(2)*$B$10))^2)</f>
        <v>1.6329118297110506E-3</v>
      </c>
      <c r="I183" s="2">
        <f>$B$12/EXP(((F183-$B$13)/(SQRT(2)*$B$14))^2)</f>
        <v>322.6365586980225</v>
      </c>
      <c r="J183" s="2">
        <f t="shared" si="82"/>
        <v>322.63819161401346</v>
      </c>
      <c r="K183" s="2">
        <f>ABS(J183-E183)</f>
        <v>103.88102561388146</v>
      </c>
      <c r="L183" s="4">
        <f t="shared" si="79"/>
        <v>7964.1371289796271</v>
      </c>
      <c r="M183" s="4">
        <f t="shared" si="83"/>
        <v>6.560648310649087E-17</v>
      </c>
      <c r="N183" s="4">
        <f t="shared" si="84"/>
        <v>1.124635295363881E-14</v>
      </c>
      <c r="O183" s="4">
        <f t="shared" si="85"/>
        <v>1.6588121122378627E-16</v>
      </c>
      <c r="P183" s="4">
        <f t="shared" si="86"/>
        <v>2.2646488892025111E-10</v>
      </c>
      <c r="Q183" s="4">
        <f t="shared" si="87"/>
        <v>1.8035974302600188E-6</v>
      </c>
      <c r="R183" s="5">
        <f t="shared" si="80"/>
        <v>7964.1371289796271</v>
      </c>
      <c r="S183" s="5">
        <f t="shared" si="88"/>
        <v>2.5744548330242675E-11</v>
      </c>
      <c r="T183" s="5">
        <f t="shared" si="89"/>
        <v>4.4131656422423977E-9</v>
      </c>
      <c r="U183" s="5">
        <f t="shared" si="90"/>
        <v>1.7339208545846097E-10</v>
      </c>
      <c r="V183" s="5">
        <f t="shared" si="91"/>
        <v>2.3671890917185677E-4</v>
      </c>
      <c r="W183" s="5">
        <f t="shared" si="92"/>
        <v>1.8852618536671404</v>
      </c>
      <c r="X183" s="6">
        <f t="shared" si="81"/>
        <v>7964.1371289796271</v>
      </c>
      <c r="Y183" s="6">
        <f t="shared" si="93"/>
        <v>5.0866999230290445E-6</v>
      </c>
      <c r="Z183" s="6">
        <f t="shared" si="94"/>
        <v>8.7196904932055664E-4</v>
      </c>
      <c r="AA183" s="6">
        <f t="shared" si="95"/>
        <v>1.9682668979192784E-5</v>
      </c>
      <c r="AB183" s="6">
        <f t="shared" si="96"/>
        <v>26.871237623250483</v>
      </c>
      <c r="AC183" s="6">
        <f t="shared" si="97"/>
        <v>214006.22125696344</v>
      </c>
    </row>
    <row r="184" spans="4:29" x14ac:dyDescent="0.2">
      <c r="D184" s="7">
        <v>7796.3277196289528</v>
      </c>
      <c r="E184">
        <v>178.49288617741101</v>
      </c>
      <c r="F184" s="2">
        <f t="shared" si="78"/>
        <v>3.8918900864531594</v>
      </c>
      <c r="G184" s="2">
        <f>$B$4/EXP(((F184-$B$5)/(SQRT(2)*$B$6))^2)</f>
        <v>2.5140283722638149E-9</v>
      </c>
      <c r="H184" s="2">
        <f>$B$8/EXP(((F184-$B$9)/(SQRT(2)*$B$10))^2)</f>
        <v>1.1041038532995807E-3</v>
      </c>
      <c r="I184" s="2">
        <f>$B$12/EXP(((F184-$B$13)/(SQRT(2)*$B$14))^2)</f>
        <v>278.04133266263574</v>
      </c>
      <c r="J184" s="2">
        <f t="shared" si="82"/>
        <v>278.04243676900307</v>
      </c>
      <c r="K184" s="2">
        <f>ABS(J184-E184)</f>
        <v>99.549550591592066</v>
      </c>
      <c r="L184" s="4">
        <f t="shared" si="79"/>
        <v>7796.3277196289528</v>
      </c>
      <c r="M184" s="4">
        <f t="shared" si="83"/>
        <v>4.1360902041635649E-17</v>
      </c>
      <c r="N184" s="4">
        <f t="shared" si="84"/>
        <v>6.9407485418179766E-15</v>
      </c>
      <c r="O184" s="4">
        <f t="shared" si="85"/>
        <v>1.045780264861674E-16</v>
      </c>
      <c r="P184" s="4">
        <f t="shared" si="86"/>
        <v>1.3681913397678758E-10</v>
      </c>
      <c r="Q184" s="4">
        <f t="shared" si="87"/>
        <v>1.0666868067988566E-6</v>
      </c>
      <c r="R184" s="5">
        <f t="shared" si="80"/>
        <v>7796.3277196289528</v>
      </c>
      <c r="S184" s="5">
        <f t="shared" si="88"/>
        <v>1.8164763701133075E-11</v>
      </c>
      <c r="T184" s="5">
        <f t="shared" si="89"/>
        <v>3.0482182676817093E-9</v>
      </c>
      <c r="U184" s="5">
        <f t="shared" si="90"/>
        <v>1.2234148448041258E-10</v>
      </c>
      <c r="V184" s="5">
        <f t="shared" si="91"/>
        <v>1.6005901544009993E-4</v>
      </c>
      <c r="W184" s="5">
        <f t="shared" si="92"/>
        <v>1.2478725388521696</v>
      </c>
      <c r="X184" s="6">
        <f t="shared" si="81"/>
        <v>7796.3277196289528</v>
      </c>
      <c r="Y184" s="6">
        <f t="shared" si="93"/>
        <v>4.574347867613614E-6</v>
      </c>
      <c r="Z184" s="6">
        <f t="shared" si="94"/>
        <v>7.67618613828757E-4</v>
      </c>
      <c r="AA184" s="6">
        <f t="shared" si="95"/>
        <v>1.7700154567069603E-5</v>
      </c>
      <c r="AB184" s="6">
        <f t="shared" si="96"/>
        <v>23.157061769970067</v>
      </c>
      <c r="AC184" s="6">
        <f t="shared" si="97"/>
        <v>180540.04258237753</v>
      </c>
    </row>
    <row r="185" spans="4:29" x14ac:dyDescent="0.2">
      <c r="D185" s="7">
        <v>7632.0541607293126</v>
      </c>
      <c r="E185">
        <v>146.978587376853</v>
      </c>
      <c r="F185" s="2">
        <f t="shared" si="78"/>
        <v>3.8826414436696255</v>
      </c>
      <c r="G185" s="2">
        <f>$B$4/EXP(((F185-$B$5)/(SQRT(2)*$B$6))^2)</f>
        <v>1.5124989329121784E-9</v>
      </c>
      <c r="H185" s="2">
        <f>$B$8/EXP(((F185-$B$9)/(SQRT(2)*$B$10))^2)</f>
        <v>7.4288910630139319E-4</v>
      </c>
      <c r="I185" s="2">
        <f>$B$12/EXP(((F185-$B$13)/(SQRT(2)*$B$14))^2)</f>
        <v>238.67414067854122</v>
      </c>
      <c r="J185" s="2">
        <f t="shared" si="82"/>
        <v>238.67488356916002</v>
      </c>
      <c r="K185" s="2">
        <f>ABS(J185-E185)</f>
        <v>91.696296192307017</v>
      </c>
      <c r="L185" s="4">
        <f t="shared" si="79"/>
        <v>7632.0541607293126</v>
      </c>
      <c r="M185" s="4">
        <f t="shared" si="83"/>
        <v>2.5966426706658946E-17</v>
      </c>
      <c r="N185" s="4">
        <f t="shared" si="84"/>
        <v>4.2655973270095287E-15</v>
      </c>
      <c r="O185" s="4">
        <f t="shared" si="85"/>
        <v>6.5654217530037133E-17</v>
      </c>
      <c r="P185" s="4">
        <f t="shared" si="86"/>
        <v>8.2313627175436922E-11</v>
      </c>
      <c r="Q185" s="4">
        <f t="shared" si="87"/>
        <v>6.2822206076901481E-7</v>
      </c>
      <c r="R185" s="5">
        <f t="shared" si="80"/>
        <v>7632.0541607293126</v>
      </c>
      <c r="S185" s="5">
        <f t="shared" si="88"/>
        <v>1.2753844059122093E-11</v>
      </c>
      <c r="T185" s="5">
        <f t="shared" si="89"/>
        <v>2.0951193532430194E-9</v>
      </c>
      <c r="U185" s="5">
        <f t="shared" si="90"/>
        <v>8.5898404223521965E-11</v>
      </c>
      <c r="V185" s="5">
        <f t="shared" si="91"/>
        <v>1.0769466892184229E-4</v>
      </c>
      <c r="W185" s="5">
        <f t="shared" si="92"/>
        <v>0.8219315460333122</v>
      </c>
      <c r="X185" s="6">
        <f t="shared" si="81"/>
        <v>7632.0541607293126</v>
      </c>
      <c r="Y185" s="6">
        <f t="shared" si="93"/>
        <v>4.0975331921533319E-6</v>
      </c>
      <c r="Z185" s="6">
        <f t="shared" si="94"/>
        <v>6.7311636018443108E-4</v>
      </c>
      <c r="AA185" s="6">
        <f t="shared" si="95"/>
        <v>1.5855149836395935E-5</v>
      </c>
      <c r="AB185" s="6">
        <f t="shared" si="96"/>
        <v>19.878310054440863</v>
      </c>
      <c r="AC185" s="6">
        <f t="shared" si="97"/>
        <v>151712.33895926271</v>
      </c>
    </row>
    <row r="186" spans="4:29" x14ac:dyDescent="0.2">
      <c r="D186" s="7">
        <v>7471.2419496749017</v>
      </c>
      <c r="E186">
        <v>121.689020528249</v>
      </c>
      <c r="F186" s="2">
        <f t="shared" si="78"/>
        <v>3.8733928008860881</v>
      </c>
      <c r="G186" s="2">
        <f>$B$4/EXP(((F186-$B$5)/(SQRT(2)*$B$6))^2)</f>
        <v>9.0614755501068437E-10</v>
      </c>
      <c r="H186" s="2">
        <f>$B$8/EXP(((F186-$B$9)/(SQRT(2)*$B$10))^2)</f>
        <v>4.9739902357064602E-4</v>
      </c>
      <c r="I186" s="2">
        <f>$B$12/EXP(((F186-$B$13)/(SQRT(2)*$B$14))^2)</f>
        <v>204.08054024949411</v>
      </c>
      <c r="J186" s="2">
        <f t="shared" si="82"/>
        <v>204.08103764942382</v>
      </c>
      <c r="K186" s="2">
        <f>ABS(J186-E186)</f>
        <v>82.392017121174817</v>
      </c>
      <c r="L186" s="4">
        <f t="shared" si="79"/>
        <v>7471.2419496749144</v>
      </c>
      <c r="M186" s="4">
        <f t="shared" si="83"/>
        <v>1.6233543204329622E-17</v>
      </c>
      <c r="N186" s="4">
        <f t="shared" si="84"/>
        <v>2.6105519759353463E-15</v>
      </c>
      <c r="O186" s="4">
        <f t="shared" si="85"/>
        <v>4.1045330913667624E-17</v>
      </c>
      <c r="P186" s="4">
        <f t="shared" si="86"/>
        <v>4.9314608021240389E-11</v>
      </c>
      <c r="Q186" s="4">
        <f t="shared" si="87"/>
        <v>3.684413681800662E-7</v>
      </c>
      <c r="R186" s="5">
        <f t="shared" si="80"/>
        <v>7471.2419496749144</v>
      </c>
      <c r="S186" s="5">
        <f t="shared" si="88"/>
        <v>8.9108539710513734E-12</v>
      </c>
      <c r="T186" s="5">
        <f t="shared" si="89"/>
        <v>1.4329741294676355E-9</v>
      </c>
      <c r="U186" s="5">
        <f t="shared" si="90"/>
        <v>6.0015484965466542E-11</v>
      </c>
      <c r="V186" s="5">
        <f t="shared" si="91"/>
        <v>7.210662090900824E-5</v>
      </c>
      <c r="W186" s="5">
        <f t="shared" si="92"/>
        <v>0.53872601098468864</v>
      </c>
      <c r="X186" s="6">
        <f t="shared" si="81"/>
        <v>7471.2419496749144</v>
      </c>
      <c r="Y186" s="6">
        <f t="shared" si="93"/>
        <v>3.6560825540869332E-6</v>
      </c>
      <c r="Z186" s="6">
        <f t="shared" si="94"/>
        <v>5.8794271932013106E-4</v>
      </c>
      <c r="AA186" s="6">
        <f t="shared" si="95"/>
        <v>1.4146984048912199E-5</v>
      </c>
      <c r="AB186" s="6">
        <f t="shared" si="96"/>
        <v>16.997133596565423</v>
      </c>
      <c r="AC186" s="6">
        <f t="shared" si="97"/>
        <v>126989.69755088844</v>
      </c>
    </row>
    <row r="187" spans="4:29" x14ac:dyDescent="0.2">
      <c r="D187" s="7">
        <v>7313.8181536771226</v>
      </c>
      <c r="E187">
        <v>94.529972706283601</v>
      </c>
      <c r="F187" s="2">
        <f t="shared" si="78"/>
        <v>3.8641441581026048</v>
      </c>
      <c r="G187" s="2">
        <f>$B$4/EXP(((F187-$B$5)/(SQRT(2)*$B$6))^2)</f>
        <v>5.4060705967298148E-10</v>
      </c>
      <c r="H187" s="2">
        <f>$B$8/EXP(((F187-$B$9)/(SQRT(2)*$B$10))^2)</f>
        <v>3.3140018075782416E-4</v>
      </c>
      <c r="I187" s="2">
        <f>$B$12/EXP(((F187-$B$13)/(SQRT(2)*$B$14))^2)</f>
        <v>173.81931915036151</v>
      </c>
      <c r="J187" s="2">
        <f t="shared" si="82"/>
        <v>173.81965055108287</v>
      </c>
      <c r="K187" s="2">
        <f>ABS(J187-E187)</f>
        <v>79.289677844799272</v>
      </c>
      <c r="L187" s="4">
        <f t="shared" si="79"/>
        <v>7313.8181536771226</v>
      </c>
      <c r="M187" s="4">
        <f t="shared" si="83"/>
        <v>1.0106328172979195E-17</v>
      </c>
      <c r="N187" s="4">
        <f t="shared" si="84"/>
        <v>1.5909765445898125E-15</v>
      </c>
      <c r="O187" s="4">
        <f t="shared" si="85"/>
        <v>2.5553114249969633E-17</v>
      </c>
      <c r="P187" s="4">
        <f t="shared" si="86"/>
        <v>2.9421064035005715E-11</v>
      </c>
      <c r="Q187" s="4">
        <f t="shared" si="87"/>
        <v>2.1518031223972188E-7</v>
      </c>
      <c r="R187" s="5">
        <f t="shared" si="80"/>
        <v>7313.8181536771226</v>
      </c>
      <c r="S187" s="5">
        <f t="shared" si="88"/>
        <v>6.1953297194253874E-12</v>
      </c>
      <c r="T187" s="5">
        <f t="shared" si="89"/>
        <v>9.7529232188987882E-10</v>
      </c>
      <c r="U187" s="5">
        <f t="shared" si="90"/>
        <v>4.1726159898949911E-11</v>
      </c>
      <c r="V187" s="5">
        <f t="shared" si="91"/>
        <v>4.8042207705597044E-5</v>
      </c>
      <c r="W187" s="5">
        <f t="shared" si="92"/>
        <v>0.35137197085992261</v>
      </c>
      <c r="X187" s="6">
        <f t="shared" si="81"/>
        <v>7313.8181536771226</v>
      </c>
      <c r="Y187" s="6">
        <f t="shared" si="93"/>
        <v>3.2494490234737047E-6</v>
      </c>
      <c r="Z187" s="6">
        <f t="shared" si="94"/>
        <v>5.1154060017654822E-4</v>
      </c>
      <c r="AA187" s="6">
        <f t="shared" si="95"/>
        <v>1.2573540893229721E-5</v>
      </c>
      <c r="AB187" s="6">
        <f t="shared" si="96"/>
        <v>14.476785418314096</v>
      </c>
      <c r="AC187" s="6">
        <f t="shared" si="97"/>
        <v>105880.5759993539</v>
      </c>
    </row>
    <row r="188" spans="4:29" x14ac:dyDescent="0.2">
      <c r="D188">
        <v>1</v>
      </c>
      <c r="E188"/>
      <c r="L188" s="4">
        <f t="shared" si="79"/>
        <v>1</v>
      </c>
      <c r="M188" s="4">
        <f t="shared" si="83"/>
        <v>0</v>
      </c>
      <c r="N188" s="4">
        <f t="shared" si="84"/>
        <v>0</v>
      </c>
      <c r="O188" s="4">
        <f t="shared" si="85"/>
        <v>0</v>
      </c>
      <c r="P188" s="4">
        <f t="shared" si="86"/>
        <v>0</v>
      </c>
      <c r="Q188" s="4">
        <f t="shared" si="87"/>
        <v>0</v>
      </c>
      <c r="R188" s="5">
        <f t="shared" si="80"/>
        <v>1</v>
      </c>
      <c r="S188" s="5">
        <f t="shared" si="88"/>
        <v>0</v>
      </c>
      <c r="T188" s="5">
        <f t="shared" si="89"/>
        <v>0</v>
      </c>
      <c r="U188" s="5">
        <f t="shared" si="90"/>
        <v>0</v>
      </c>
      <c r="V188" s="5">
        <f t="shared" si="91"/>
        <v>0</v>
      </c>
      <c r="W188" s="5">
        <f t="shared" si="92"/>
        <v>0</v>
      </c>
      <c r="X188" s="6">
        <f t="shared" si="81"/>
        <v>1</v>
      </c>
      <c r="Y188" s="6">
        <f t="shared" si="93"/>
        <v>0</v>
      </c>
      <c r="Z188" s="6">
        <f t="shared" si="94"/>
        <v>0</v>
      </c>
      <c r="AA188" s="6">
        <f t="shared" si="95"/>
        <v>0</v>
      </c>
      <c r="AB188" s="6">
        <f t="shared" si="96"/>
        <v>0</v>
      </c>
      <c r="AC188" s="6">
        <f t="shared" si="97"/>
        <v>0</v>
      </c>
    </row>
    <row r="189" spans="4:29" x14ac:dyDescent="0.2">
      <c r="D189">
        <v>1</v>
      </c>
      <c r="E189"/>
      <c r="L189" s="4">
        <f t="shared" si="79"/>
        <v>1</v>
      </c>
      <c r="M189" s="4">
        <f t="shared" si="83"/>
        <v>0</v>
      </c>
      <c r="N189" s="4">
        <f t="shared" si="84"/>
        <v>0</v>
      </c>
      <c r="O189" s="4">
        <f t="shared" si="85"/>
        <v>0</v>
      </c>
      <c r="P189" s="4">
        <f t="shared" si="86"/>
        <v>0</v>
      </c>
      <c r="Q189" s="4">
        <f t="shared" si="87"/>
        <v>0</v>
      </c>
      <c r="R189" s="5">
        <f t="shared" si="80"/>
        <v>1</v>
      </c>
      <c r="S189" s="5">
        <f t="shared" si="88"/>
        <v>0</v>
      </c>
      <c r="T189" s="5">
        <f t="shared" si="89"/>
        <v>0</v>
      </c>
      <c r="U189" s="5">
        <f t="shared" si="90"/>
        <v>0</v>
      </c>
      <c r="V189" s="5">
        <f t="shared" si="91"/>
        <v>0</v>
      </c>
      <c r="W189" s="5">
        <f t="shared" si="92"/>
        <v>0</v>
      </c>
      <c r="X189" s="6">
        <f t="shared" si="81"/>
        <v>1</v>
      </c>
      <c r="Y189" s="6">
        <f t="shared" si="93"/>
        <v>0</v>
      </c>
      <c r="Z189" s="6">
        <f t="shared" si="94"/>
        <v>0</v>
      </c>
      <c r="AA189" s="6">
        <f t="shared" si="95"/>
        <v>0</v>
      </c>
      <c r="AB189" s="6">
        <f t="shared" si="96"/>
        <v>0</v>
      </c>
      <c r="AC189" s="6">
        <f t="shared" si="97"/>
        <v>0</v>
      </c>
    </row>
    <row r="190" spans="4:29" x14ac:dyDescent="0.2">
      <c r="D190">
        <v>1</v>
      </c>
      <c r="E190"/>
      <c r="L190" s="4">
        <f t="shared" si="79"/>
        <v>1</v>
      </c>
      <c r="M190" s="4">
        <f t="shared" si="83"/>
        <v>0</v>
      </c>
      <c r="N190" s="4">
        <f t="shared" si="84"/>
        <v>0</v>
      </c>
      <c r="O190" s="4">
        <f t="shared" si="85"/>
        <v>0</v>
      </c>
      <c r="P190" s="4">
        <f t="shared" si="86"/>
        <v>0</v>
      </c>
      <c r="Q190" s="4">
        <f t="shared" si="87"/>
        <v>0</v>
      </c>
      <c r="R190" s="5">
        <f t="shared" si="80"/>
        <v>1</v>
      </c>
      <c r="S190" s="5">
        <f t="shared" si="88"/>
        <v>0</v>
      </c>
      <c r="T190" s="5">
        <f t="shared" si="89"/>
        <v>0</v>
      </c>
      <c r="U190" s="5">
        <f t="shared" si="90"/>
        <v>0</v>
      </c>
      <c r="V190" s="5">
        <f t="shared" si="91"/>
        <v>0</v>
      </c>
      <c r="W190" s="5">
        <f t="shared" si="92"/>
        <v>0</v>
      </c>
      <c r="X190" s="6">
        <f t="shared" si="81"/>
        <v>1</v>
      </c>
      <c r="Y190" s="6">
        <f t="shared" si="93"/>
        <v>0</v>
      </c>
      <c r="Z190" s="6">
        <f t="shared" si="94"/>
        <v>0</v>
      </c>
      <c r="AA190" s="6">
        <f t="shared" si="95"/>
        <v>0</v>
      </c>
      <c r="AB190" s="6">
        <f t="shared" si="96"/>
        <v>0</v>
      </c>
      <c r="AC190" s="6">
        <f t="shared" si="97"/>
        <v>0</v>
      </c>
    </row>
    <row r="191" spans="4:29" x14ac:dyDescent="0.2">
      <c r="D191">
        <v>1</v>
      </c>
      <c r="E191"/>
      <c r="L191" s="4">
        <f t="shared" si="79"/>
        <v>1</v>
      </c>
      <c r="M191" s="4">
        <f t="shared" si="83"/>
        <v>0</v>
      </c>
      <c r="N191" s="4">
        <f t="shared" si="84"/>
        <v>0</v>
      </c>
      <c r="O191" s="4">
        <f t="shared" si="85"/>
        <v>0</v>
      </c>
      <c r="P191" s="4">
        <f t="shared" si="86"/>
        <v>0</v>
      </c>
      <c r="Q191" s="4">
        <f t="shared" si="87"/>
        <v>0</v>
      </c>
      <c r="R191" s="5">
        <f t="shared" si="80"/>
        <v>1</v>
      </c>
      <c r="S191" s="5">
        <f t="shared" si="88"/>
        <v>0</v>
      </c>
      <c r="T191" s="5">
        <f t="shared" si="89"/>
        <v>0</v>
      </c>
      <c r="U191" s="5">
        <f t="shared" si="90"/>
        <v>0</v>
      </c>
      <c r="V191" s="5">
        <f t="shared" si="91"/>
        <v>0</v>
      </c>
      <c r="W191" s="5">
        <f t="shared" si="92"/>
        <v>0</v>
      </c>
      <c r="X191" s="6">
        <f t="shared" si="81"/>
        <v>1</v>
      </c>
      <c r="Y191" s="6">
        <f t="shared" si="93"/>
        <v>0</v>
      </c>
      <c r="Z191" s="6">
        <f t="shared" si="94"/>
        <v>0</v>
      </c>
      <c r="AA191" s="6">
        <f t="shared" si="95"/>
        <v>0</v>
      </c>
      <c r="AB191" s="6">
        <f t="shared" si="96"/>
        <v>0</v>
      </c>
      <c r="AC191" s="6">
        <f t="shared" si="97"/>
        <v>0</v>
      </c>
    </row>
    <row r="192" spans="4:29" x14ac:dyDescent="0.2">
      <c r="D192">
        <v>1</v>
      </c>
      <c r="E192"/>
      <c r="L192" s="4">
        <f t="shared" si="79"/>
        <v>1</v>
      </c>
      <c r="M192" s="4">
        <f t="shared" si="83"/>
        <v>0</v>
      </c>
      <c r="N192" s="4">
        <f t="shared" si="84"/>
        <v>0</v>
      </c>
      <c r="O192" s="4">
        <f t="shared" si="85"/>
        <v>0</v>
      </c>
      <c r="P192" s="4">
        <f t="shared" si="86"/>
        <v>0</v>
      </c>
      <c r="Q192" s="4">
        <f t="shared" si="87"/>
        <v>0</v>
      </c>
      <c r="R192" s="5">
        <f t="shared" si="80"/>
        <v>1</v>
      </c>
      <c r="S192" s="5">
        <f t="shared" si="88"/>
        <v>0</v>
      </c>
      <c r="T192" s="5">
        <f t="shared" si="89"/>
        <v>0</v>
      </c>
      <c r="U192" s="5">
        <f t="shared" si="90"/>
        <v>0</v>
      </c>
      <c r="V192" s="5">
        <f t="shared" si="91"/>
        <v>0</v>
      </c>
      <c r="W192" s="5">
        <f t="shared" si="92"/>
        <v>0</v>
      </c>
      <c r="X192" s="6">
        <f t="shared" si="81"/>
        <v>1</v>
      </c>
      <c r="Y192" s="6">
        <f t="shared" si="93"/>
        <v>0</v>
      </c>
      <c r="Z192" s="6">
        <f t="shared" si="94"/>
        <v>0</v>
      </c>
      <c r="AA192" s="6">
        <f t="shared" si="95"/>
        <v>0</v>
      </c>
      <c r="AB192" s="6">
        <f t="shared" si="96"/>
        <v>0</v>
      </c>
      <c r="AC192" s="6">
        <f t="shared" si="97"/>
        <v>0</v>
      </c>
    </row>
    <row r="193" spans="4:29" x14ac:dyDescent="0.2">
      <c r="D193">
        <v>1</v>
      </c>
      <c r="E193"/>
      <c r="L193" s="4">
        <f t="shared" si="79"/>
        <v>1</v>
      </c>
      <c r="M193" s="4">
        <f t="shared" si="83"/>
        <v>0</v>
      </c>
      <c r="N193" s="4">
        <f t="shared" si="84"/>
        <v>0</v>
      </c>
      <c r="O193" s="4">
        <f t="shared" si="85"/>
        <v>0</v>
      </c>
      <c r="P193" s="4">
        <f t="shared" si="86"/>
        <v>0</v>
      </c>
      <c r="Q193" s="4">
        <f t="shared" si="87"/>
        <v>0</v>
      </c>
      <c r="R193" s="5">
        <f t="shared" si="80"/>
        <v>1</v>
      </c>
      <c r="S193" s="5">
        <f t="shared" si="88"/>
        <v>0</v>
      </c>
      <c r="T193" s="5">
        <f t="shared" si="89"/>
        <v>0</v>
      </c>
      <c r="U193" s="5">
        <f t="shared" si="90"/>
        <v>0</v>
      </c>
      <c r="V193" s="5">
        <f t="shared" si="91"/>
        <v>0</v>
      </c>
      <c r="W193" s="5">
        <f t="shared" si="92"/>
        <v>0</v>
      </c>
      <c r="X193" s="6">
        <f t="shared" si="81"/>
        <v>1</v>
      </c>
      <c r="Y193" s="6">
        <f t="shared" si="93"/>
        <v>0</v>
      </c>
      <c r="Z193" s="6">
        <f t="shared" si="94"/>
        <v>0</v>
      </c>
      <c r="AA193" s="6">
        <f t="shared" si="95"/>
        <v>0</v>
      </c>
      <c r="AB193" s="6">
        <f t="shared" si="96"/>
        <v>0</v>
      </c>
      <c r="AC193" s="6">
        <f t="shared" si="97"/>
        <v>0</v>
      </c>
    </row>
    <row r="194" spans="4:29" x14ac:dyDescent="0.2">
      <c r="D194">
        <v>1</v>
      </c>
      <c r="E194"/>
      <c r="L194" s="4">
        <f t="shared" si="79"/>
        <v>1</v>
      </c>
      <c r="M194" s="4">
        <f t="shared" si="83"/>
        <v>0</v>
      </c>
      <c r="N194" s="4">
        <f t="shared" si="84"/>
        <v>0</v>
      </c>
      <c r="O194" s="4">
        <f t="shared" si="85"/>
        <v>0</v>
      </c>
      <c r="P194" s="4">
        <f t="shared" si="86"/>
        <v>0</v>
      </c>
      <c r="Q194" s="4">
        <f t="shared" si="87"/>
        <v>0</v>
      </c>
      <c r="R194" s="5">
        <f t="shared" si="80"/>
        <v>1</v>
      </c>
      <c r="S194" s="5">
        <f t="shared" si="88"/>
        <v>0</v>
      </c>
      <c r="T194" s="5">
        <f t="shared" si="89"/>
        <v>0</v>
      </c>
      <c r="U194" s="5">
        <f t="shared" si="90"/>
        <v>0</v>
      </c>
      <c r="V194" s="5">
        <f t="shared" si="91"/>
        <v>0</v>
      </c>
      <c r="W194" s="5">
        <f t="shared" si="92"/>
        <v>0</v>
      </c>
      <c r="X194" s="6">
        <f t="shared" si="81"/>
        <v>1</v>
      </c>
      <c r="Y194" s="6">
        <f t="shared" si="93"/>
        <v>0</v>
      </c>
      <c r="Z194" s="6">
        <f t="shared" si="94"/>
        <v>0</v>
      </c>
      <c r="AA194" s="6">
        <f t="shared" si="95"/>
        <v>0</v>
      </c>
      <c r="AB194" s="6">
        <f t="shared" si="96"/>
        <v>0</v>
      </c>
      <c r="AC194" s="6">
        <f t="shared" si="97"/>
        <v>0</v>
      </c>
    </row>
    <row r="195" spans="4:29" x14ac:dyDescent="0.2">
      <c r="D195">
        <v>1</v>
      </c>
      <c r="E195"/>
      <c r="L195" s="4">
        <f t="shared" si="79"/>
        <v>1</v>
      </c>
      <c r="M195" s="4">
        <f t="shared" si="83"/>
        <v>0</v>
      </c>
      <c r="N195" s="4">
        <f t="shared" si="84"/>
        <v>0</v>
      </c>
      <c r="O195" s="4">
        <f t="shared" si="85"/>
        <v>0</v>
      </c>
      <c r="P195" s="4">
        <f t="shared" si="86"/>
        <v>0</v>
      </c>
      <c r="Q195" s="4">
        <f t="shared" si="87"/>
        <v>0</v>
      </c>
      <c r="R195" s="5">
        <f t="shared" si="80"/>
        <v>1</v>
      </c>
      <c r="S195" s="5">
        <f t="shared" si="88"/>
        <v>0</v>
      </c>
      <c r="T195" s="5">
        <f t="shared" si="89"/>
        <v>0</v>
      </c>
      <c r="U195" s="5">
        <f t="shared" si="90"/>
        <v>0</v>
      </c>
      <c r="V195" s="5">
        <f t="shared" si="91"/>
        <v>0</v>
      </c>
      <c r="W195" s="5">
        <f t="shared" si="92"/>
        <v>0</v>
      </c>
      <c r="X195" s="6">
        <f t="shared" si="81"/>
        <v>1</v>
      </c>
      <c r="Y195" s="6">
        <f t="shared" si="93"/>
        <v>0</v>
      </c>
      <c r="Z195" s="6">
        <f t="shared" si="94"/>
        <v>0</v>
      </c>
      <c r="AA195" s="6">
        <f t="shared" si="95"/>
        <v>0</v>
      </c>
      <c r="AB195" s="6">
        <f t="shared" si="96"/>
        <v>0</v>
      </c>
      <c r="AC195" s="6">
        <f t="shared" si="97"/>
        <v>0</v>
      </c>
    </row>
    <row r="196" spans="4:29" x14ac:dyDescent="0.2">
      <c r="D196">
        <v>1</v>
      </c>
      <c r="E196"/>
      <c r="L196" s="4">
        <f t="shared" si="79"/>
        <v>1</v>
      </c>
      <c r="M196" s="4">
        <f t="shared" si="83"/>
        <v>0</v>
      </c>
      <c r="N196" s="4">
        <f t="shared" si="84"/>
        <v>0</v>
      </c>
      <c r="O196" s="4">
        <f t="shared" si="85"/>
        <v>0</v>
      </c>
      <c r="P196" s="4">
        <f t="shared" si="86"/>
        <v>0</v>
      </c>
      <c r="Q196" s="4">
        <f t="shared" si="87"/>
        <v>0</v>
      </c>
      <c r="R196" s="5">
        <f t="shared" si="80"/>
        <v>1</v>
      </c>
      <c r="S196" s="5">
        <f t="shared" si="88"/>
        <v>0</v>
      </c>
      <c r="T196" s="5">
        <f t="shared" si="89"/>
        <v>0</v>
      </c>
      <c r="U196" s="5">
        <f t="shared" si="90"/>
        <v>0</v>
      </c>
      <c r="V196" s="5">
        <f t="shared" si="91"/>
        <v>0</v>
      </c>
      <c r="W196" s="5">
        <f t="shared" si="92"/>
        <v>0</v>
      </c>
      <c r="X196" s="6">
        <f t="shared" si="81"/>
        <v>1</v>
      </c>
      <c r="Y196" s="6">
        <f t="shared" si="93"/>
        <v>0</v>
      </c>
      <c r="Z196" s="6">
        <f t="shared" si="94"/>
        <v>0</v>
      </c>
      <c r="AA196" s="6">
        <f t="shared" si="95"/>
        <v>0</v>
      </c>
      <c r="AB196" s="6">
        <f t="shared" si="96"/>
        <v>0</v>
      </c>
      <c r="AC196" s="6">
        <f t="shared" si="97"/>
        <v>0</v>
      </c>
    </row>
    <row r="197" spans="4:29" x14ac:dyDescent="0.2">
      <c r="D197">
        <v>1</v>
      </c>
      <c r="E197"/>
      <c r="L197" s="4">
        <f t="shared" si="79"/>
        <v>1</v>
      </c>
      <c r="M197" s="4">
        <f t="shared" si="83"/>
        <v>0</v>
      </c>
      <c r="N197" s="4">
        <f t="shared" si="84"/>
        <v>0</v>
      </c>
      <c r="O197" s="4">
        <f t="shared" si="85"/>
        <v>0</v>
      </c>
      <c r="P197" s="4">
        <f t="shared" si="86"/>
        <v>0</v>
      </c>
      <c r="Q197" s="4">
        <f t="shared" si="87"/>
        <v>0</v>
      </c>
      <c r="R197" s="5">
        <f t="shared" si="80"/>
        <v>1</v>
      </c>
      <c r="S197" s="5">
        <f t="shared" si="88"/>
        <v>0</v>
      </c>
      <c r="T197" s="5">
        <f t="shared" si="89"/>
        <v>0</v>
      </c>
      <c r="U197" s="5">
        <f t="shared" si="90"/>
        <v>0</v>
      </c>
      <c r="V197" s="5">
        <f t="shared" si="91"/>
        <v>0</v>
      </c>
      <c r="W197" s="5">
        <f t="shared" si="92"/>
        <v>0</v>
      </c>
      <c r="X197" s="6">
        <f t="shared" si="81"/>
        <v>1</v>
      </c>
      <c r="Y197" s="6">
        <f t="shared" si="93"/>
        <v>0</v>
      </c>
      <c r="Z197" s="6">
        <f t="shared" si="94"/>
        <v>0</v>
      </c>
      <c r="AA197" s="6">
        <f t="shared" si="95"/>
        <v>0</v>
      </c>
      <c r="AB197" s="6">
        <f t="shared" si="96"/>
        <v>0</v>
      </c>
      <c r="AC197" s="6">
        <f t="shared" si="97"/>
        <v>0</v>
      </c>
    </row>
    <row r="198" spans="4:29" x14ac:dyDescent="0.2">
      <c r="D198">
        <v>1</v>
      </c>
      <c r="E198"/>
      <c r="L198" s="4">
        <f t="shared" si="79"/>
        <v>1</v>
      </c>
      <c r="M198" s="4">
        <f t="shared" si="83"/>
        <v>0</v>
      </c>
      <c r="N198" s="4">
        <f t="shared" si="84"/>
        <v>0</v>
      </c>
      <c r="O198" s="4">
        <f t="shared" si="85"/>
        <v>0</v>
      </c>
      <c r="P198" s="4">
        <f t="shared" si="86"/>
        <v>0</v>
      </c>
      <c r="Q198" s="4">
        <f t="shared" si="87"/>
        <v>0</v>
      </c>
      <c r="R198" s="5">
        <f t="shared" si="80"/>
        <v>1</v>
      </c>
      <c r="S198" s="5">
        <f t="shared" si="88"/>
        <v>0</v>
      </c>
      <c r="T198" s="5">
        <f t="shared" si="89"/>
        <v>0</v>
      </c>
      <c r="U198" s="5">
        <f t="shared" si="90"/>
        <v>0</v>
      </c>
      <c r="V198" s="5">
        <f t="shared" si="91"/>
        <v>0</v>
      </c>
      <c r="W198" s="5">
        <f t="shared" si="92"/>
        <v>0</v>
      </c>
      <c r="X198" s="6">
        <f t="shared" si="81"/>
        <v>1</v>
      </c>
      <c r="Y198" s="6">
        <f t="shared" si="93"/>
        <v>0</v>
      </c>
      <c r="Z198" s="6">
        <f t="shared" si="94"/>
        <v>0</v>
      </c>
      <c r="AA198" s="6">
        <f t="shared" si="95"/>
        <v>0</v>
      </c>
      <c r="AB198" s="6">
        <f t="shared" si="96"/>
        <v>0</v>
      </c>
      <c r="AC198" s="6">
        <f t="shared" si="97"/>
        <v>0</v>
      </c>
    </row>
    <row r="199" spans="4:29" x14ac:dyDescent="0.2">
      <c r="D199">
        <v>1</v>
      </c>
      <c r="E199"/>
      <c r="L199" s="4">
        <f t="shared" si="79"/>
        <v>1</v>
      </c>
      <c r="M199" s="4">
        <f t="shared" si="83"/>
        <v>0</v>
      </c>
      <c r="N199" s="4">
        <f t="shared" si="84"/>
        <v>0</v>
      </c>
      <c r="O199" s="4">
        <f t="shared" si="85"/>
        <v>0</v>
      </c>
      <c r="P199" s="4">
        <f t="shared" si="86"/>
        <v>0</v>
      </c>
      <c r="Q199" s="4">
        <f t="shared" si="87"/>
        <v>0</v>
      </c>
      <c r="R199" s="5">
        <f t="shared" si="80"/>
        <v>1</v>
      </c>
      <c r="S199" s="5">
        <f t="shared" si="88"/>
        <v>0</v>
      </c>
      <c r="T199" s="5">
        <f t="shared" si="89"/>
        <v>0</v>
      </c>
      <c r="U199" s="5">
        <f t="shared" si="90"/>
        <v>0</v>
      </c>
      <c r="V199" s="5">
        <f t="shared" si="91"/>
        <v>0</v>
      </c>
      <c r="W199" s="5">
        <f t="shared" si="92"/>
        <v>0</v>
      </c>
      <c r="X199" s="6">
        <f t="shared" si="81"/>
        <v>1</v>
      </c>
      <c r="Y199" s="6">
        <f t="shared" si="93"/>
        <v>0</v>
      </c>
      <c r="Z199" s="6">
        <f t="shared" si="94"/>
        <v>0</v>
      </c>
      <c r="AA199" s="6">
        <f t="shared" si="95"/>
        <v>0</v>
      </c>
      <c r="AB199" s="6">
        <f t="shared" si="96"/>
        <v>0</v>
      </c>
      <c r="AC199" s="6">
        <f t="shared" si="97"/>
        <v>0</v>
      </c>
    </row>
    <row r="200" spans="4:29" x14ac:dyDescent="0.2">
      <c r="D200">
        <v>1</v>
      </c>
      <c r="E200"/>
      <c r="L200" s="4">
        <f t="shared" si="79"/>
        <v>1</v>
      </c>
      <c r="M200" s="4">
        <f t="shared" si="83"/>
        <v>0</v>
      </c>
      <c r="N200" s="4">
        <f t="shared" si="84"/>
        <v>0</v>
      </c>
      <c r="O200" s="4">
        <f t="shared" si="85"/>
        <v>0</v>
      </c>
      <c r="P200" s="4">
        <f t="shared" si="86"/>
        <v>0</v>
      </c>
      <c r="Q200" s="4">
        <f t="shared" si="87"/>
        <v>0</v>
      </c>
      <c r="R200" s="5">
        <f t="shared" si="80"/>
        <v>1</v>
      </c>
      <c r="S200" s="5">
        <f t="shared" si="88"/>
        <v>0</v>
      </c>
      <c r="T200" s="5">
        <f t="shared" si="89"/>
        <v>0</v>
      </c>
      <c r="U200" s="5">
        <f t="shared" si="90"/>
        <v>0</v>
      </c>
      <c r="V200" s="5">
        <f t="shared" si="91"/>
        <v>0</v>
      </c>
      <c r="W200" s="5">
        <f t="shared" si="92"/>
        <v>0</v>
      </c>
      <c r="X200" s="6">
        <f t="shared" si="81"/>
        <v>1</v>
      </c>
      <c r="Y200" s="6">
        <f t="shared" si="93"/>
        <v>0</v>
      </c>
      <c r="Z200" s="6">
        <f t="shared" si="94"/>
        <v>0</v>
      </c>
      <c r="AA200" s="6">
        <f t="shared" si="95"/>
        <v>0</v>
      </c>
      <c r="AB200" s="6">
        <f t="shared" si="96"/>
        <v>0</v>
      </c>
      <c r="AC200" s="6">
        <f t="shared" si="97"/>
        <v>0</v>
      </c>
    </row>
    <row r="201" spans="4:29" x14ac:dyDescent="0.2">
      <c r="D201">
        <v>1</v>
      </c>
      <c r="E201"/>
      <c r="L201" s="4">
        <f t="shared" si="79"/>
        <v>1</v>
      </c>
      <c r="M201" s="4">
        <f t="shared" si="83"/>
        <v>0</v>
      </c>
      <c r="N201" s="4">
        <f t="shared" si="84"/>
        <v>0</v>
      </c>
      <c r="O201" s="4">
        <f t="shared" si="85"/>
        <v>0</v>
      </c>
      <c r="P201" s="4">
        <f t="shared" si="86"/>
        <v>0</v>
      </c>
      <c r="Q201" s="4">
        <f t="shared" si="87"/>
        <v>0</v>
      </c>
      <c r="R201" s="5">
        <f t="shared" si="80"/>
        <v>1</v>
      </c>
      <c r="S201" s="5">
        <f t="shared" si="88"/>
        <v>0</v>
      </c>
      <c r="T201" s="5">
        <f t="shared" si="89"/>
        <v>0</v>
      </c>
      <c r="U201" s="5">
        <f t="shared" si="90"/>
        <v>0</v>
      </c>
      <c r="V201" s="5">
        <f t="shared" si="91"/>
        <v>0</v>
      </c>
      <c r="W201" s="5">
        <f t="shared" si="92"/>
        <v>0</v>
      </c>
      <c r="X201" s="6">
        <f t="shared" si="81"/>
        <v>1</v>
      </c>
      <c r="Y201" s="6">
        <f t="shared" si="93"/>
        <v>0</v>
      </c>
      <c r="Z201" s="6">
        <f t="shared" si="94"/>
        <v>0</v>
      </c>
      <c r="AA201" s="6">
        <f t="shared" si="95"/>
        <v>0</v>
      </c>
      <c r="AB201" s="6">
        <f t="shared" si="96"/>
        <v>0</v>
      </c>
      <c r="AC201" s="6">
        <f t="shared" si="97"/>
        <v>0</v>
      </c>
    </row>
    <row r="202" spans="4:29" x14ac:dyDescent="0.2">
      <c r="D202">
        <v>1</v>
      </c>
      <c r="E202"/>
      <c r="L202" s="4">
        <f t="shared" si="79"/>
        <v>1</v>
      </c>
      <c r="M202" s="4">
        <f t="shared" si="83"/>
        <v>0</v>
      </c>
      <c r="N202" s="4">
        <f t="shared" si="84"/>
        <v>0</v>
      </c>
      <c r="O202" s="4">
        <f t="shared" si="85"/>
        <v>0</v>
      </c>
      <c r="P202" s="4">
        <f t="shared" si="86"/>
        <v>0</v>
      </c>
      <c r="Q202" s="4">
        <f t="shared" si="87"/>
        <v>0</v>
      </c>
      <c r="R202" s="5">
        <f t="shared" si="80"/>
        <v>1</v>
      </c>
      <c r="S202" s="5">
        <f t="shared" si="88"/>
        <v>0</v>
      </c>
      <c r="T202" s="5">
        <f t="shared" si="89"/>
        <v>0</v>
      </c>
      <c r="U202" s="5">
        <f t="shared" si="90"/>
        <v>0</v>
      </c>
      <c r="V202" s="5">
        <f t="shared" si="91"/>
        <v>0</v>
      </c>
      <c r="W202" s="5">
        <f t="shared" si="92"/>
        <v>0</v>
      </c>
      <c r="X202" s="6">
        <f t="shared" si="81"/>
        <v>1</v>
      </c>
      <c r="Y202" s="6">
        <f t="shared" si="93"/>
        <v>0</v>
      </c>
      <c r="Z202" s="6">
        <f t="shared" si="94"/>
        <v>0</v>
      </c>
      <c r="AA202" s="6">
        <f t="shared" si="95"/>
        <v>0</v>
      </c>
      <c r="AB202" s="6">
        <f t="shared" si="96"/>
        <v>0</v>
      </c>
      <c r="AC202" s="6">
        <f t="shared" si="97"/>
        <v>0</v>
      </c>
    </row>
    <row r="203" spans="4:29" x14ac:dyDescent="0.2">
      <c r="D203">
        <v>1</v>
      </c>
      <c r="E203"/>
      <c r="L203" s="4">
        <f t="shared" si="79"/>
        <v>1</v>
      </c>
      <c r="M203" s="4">
        <f t="shared" si="83"/>
        <v>0</v>
      </c>
      <c r="N203" s="4">
        <f t="shared" si="84"/>
        <v>0</v>
      </c>
      <c r="O203" s="4">
        <f t="shared" si="85"/>
        <v>0</v>
      </c>
      <c r="P203" s="4">
        <f t="shared" si="86"/>
        <v>0</v>
      </c>
      <c r="Q203" s="4">
        <f t="shared" si="87"/>
        <v>0</v>
      </c>
      <c r="R203" s="5">
        <f t="shared" si="80"/>
        <v>1</v>
      </c>
      <c r="S203" s="5">
        <f t="shared" si="88"/>
        <v>0</v>
      </c>
      <c r="T203" s="5">
        <f t="shared" si="89"/>
        <v>0</v>
      </c>
      <c r="U203" s="5">
        <f t="shared" si="90"/>
        <v>0</v>
      </c>
      <c r="V203" s="5">
        <f t="shared" si="91"/>
        <v>0</v>
      </c>
      <c r="W203" s="5">
        <f t="shared" si="92"/>
        <v>0</v>
      </c>
      <c r="X203" s="6">
        <f t="shared" si="81"/>
        <v>1</v>
      </c>
      <c r="Y203" s="6">
        <f t="shared" si="93"/>
        <v>0</v>
      </c>
      <c r="Z203" s="6">
        <f t="shared" si="94"/>
        <v>0</v>
      </c>
      <c r="AA203" s="6">
        <f t="shared" si="95"/>
        <v>0</v>
      </c>
      <c r="AB203" s="6">
        <f t="shared" si="96"/>
        <v>0</v>
      </c>
      <c r="AC203" s="6">
        <f t="shared" si="97"/>
        <v>0</v>
      </c>
    </row>
    <row r="204" spans="4:29" x14ac:dyDescent="0.2">
      <c r="D204">
        <v>1</v>
      </c>
      <c r="E204"/>
      <c r="L204" s="4">
        <f t="shared" si="79"/>
        <v>1</v>
      </c>
      <c r="M204" s="4">
        <f t="shared" si="83"/>
        <v>0</v>
      </c>
      <c r="N204" s="4">
        <f t="shared" si="84"/>
        <v>0</v>
      </c>
      <c r="O204" s="4">
        <f t="shared" si="85"/>
        <v>0</v>
      </c>
      <c r="P204" s="4">
        <f t="shared" si="86"/>
        <v>0</v>
      </c>
      <c r="Q204" s="4">
        <f t="shared" si="87"/>
        <v>0</v>
      </c>
      <c r="R204" s="5">
        <f t="shared" si="80"/>
        <v>1</v>
      </c>
      <c r="S204" s="5">
        <f t="shared" si="88"/>
        <v>0</v>
      </c>
      <c r="T204" s="5">
        <f t="shared" si="89"/>
        <v>0</v>
      </c>
      <c r="U204" s="5">
        <f t="shared" si="90"/>
        <v>0</v>
      </c>
      <c r="V204" s="5">
        <f t="shared" si="91"/>
        <v>0</v>
      </c>
      <c r="W204" s="5">
        <f t="shared" si="92"/>
        <v>0</v>
      </c>
      <c r="X204" s="6">
        <f t="shared" si="81"/>
        <v>1</v>
      </c>
      <c r="Y204" s="6">
        <f t="shared" si="93"/>
        <v>0</v>
      </c>
      <c r="Z204" s="6">
        <f t="shared" si="94"/>
        <v>0</v>
      </c>
      <c r="AA204" s="6">
        <f t="shared" si="95"/>
        <v>0</v>
      </c>
      <c r="AB204" s="6">
        <f t="shared" si="96"/>
        <v>0</v>
      </c>
      <c r="AC204" s="6">
        <f t="shared" si="97"/>
        <v>0</v>
      </c>
    </row>
    <row r="205" spans="4:29" x14ac:dyDescent="0.2">
      <c r="D205">
        <v>1</v>
      </c>
      <c r="E205"/>
      <c r="L205" s="4">
        <f t="shared" ref="L205:L224" si="98">10^$F205</f>
        <v>1</v>
      </c>
      <c r="M205" s="4">
        <f t="shared" si="83"/>
        <v>0</v>
      </c>
      <c r="N205" s="4">
        <f t="shared" si="84"/>
        <v>0</v>
      </c>
      <c r="O205" s="4">
        <f t="shared" si="85"/>
        <v>0</v>
      </c>
      <c r="P205" s="4">
        <f t="shared" si="86"/>
        <v>0</v>
      </c>
      <c r="Q205" s="4">
        <f t="shared" si="87"/>
        <v>0</v>
      </c>
      <c r="R205" s="5">
        <f t="shared" ref="R205:R224" si="99">10^$F205</f>
        <v>1</v>
      </c>
      <c r="S205" s="5">
        <f t="shared" si="88"/>
        <v>0</v>
      </c>
      <c r="T205" s="5">
        <f t="shared" si="89"/>
        <v>0</v>
      </c>
      <c r="U205" s="5">
        <f t="shared" si="90"/>
        <v>0</v>
      </c>
      <c r="V205" s="5">
        <f t="shared" si="91"/>
        <v>0</v>
      </c>
      <c r="W205" s="5">
        <f t="shared" si="92"/>
        <v>0</v>
      </c>
      <c r="X205" s="6">
        <f t="shared" ref="X205:X224" si="100">10^$F205</f>
        <v>1</v>
      </c>
      <c r="Y205" s="6">
        <f t="shared" si="93"/>
        <v>0</v>
      </c>
      <c r="Z205" s="6">
        <f t="shared" si="94"/>
        <v>0</v>
      </c>
      <c r="AA205" s="6">
        <f t="shared" si="95"/>
        <v>0</v>
      </c>
      <c r="AB205" s="6">
        <f t="shared" si="96"/>
        <v>0</v>
      </c>
      <c r="AC205" s="6">
        <f t="shared" si="97"/>
        <v>0</v>
      </c>
    </row>
    <row r="206" spans="4:29" x14ac:dyDescent="0.2">
      <c r="D206">
        <v>1</v>
      </c>
      <c r="E206"/>
      <c r="L206" s="4">
        <f t="shared" si="98"/>
        <v>1</v>
      </c>
      <c r="M206" s="4">
        <f t="shared" ref="M206:M224" si="101">G206/$L206^2</f>
        <v>0</v>
      </c>
      <c r="N206" s="4">
        <f t="shared" ref="N206:N224" si="102">M206*(L205-L206)</f>
        <v>0</v>
      </c>
      <c r="O206" s="4">
        <f t="shared" ref="O206:O224" si="103">M206/SUM(N:N)</f>
        <v>0</v>
      </c>
      <c r="P206" s="4">
        <f t="shared" ref="P206:P224" si="104">L206*O206*(L205-L206)</f>
        <v>0</v>
      </c>
      <c r="Q206" s="4">
        <f t="shared" ref="Q206:Q224" si="105">P206*L206</f>
        <v>0</v>
      </c>
      <c r="R206" s="5">
        <f t="shared" si="99"/>
        <v>1</v>
      </c>
      <c r="S206" s="5">
        <f t="shared" ref="S206:S224" si="106">H206/$L206^2</f>
        <v>0</v>
      </c>
      <c r="T206" s="5">
        <f t="shared" ref="T206:T224" si="107">S206*(R205-R206)</f>
        <v>0</v>
      </c>
      <c r="U206" s="5">
        <f t="shared" ref="U206:U224" si="108">S206/SUM(T:T)</f>
        <v>0</v>
      </c>
      <c r="V206" s="5">
        <f t="shared" ref="V206:V224" si="109">R206*U206*(R205-R206)</f>
        <v>0</v>
      </c>
      <c r="W206" s="5">
        <f t="shared" ref="W206:W224" si="110">V206*R206</f>
        <v>0</v>
      </c>
      <c r="X206" s="6">
        <f t="shared" si="100"/>
        <v>1</v>
      </c>
      <c r="Y206" s="6">
        <f t="shared" ref="Y206:Y224" si="111">I206/$L206^2</f>
        <v>0</v>
      </c>
      <c r="Z206" s="6">
        <f t="shared" ref="Z206:Z224" si="112">Y206*(X205-X206)</f>
        <v>0</v>
      </c>
      <c r="AA206" s="6">
        <f t="shared" ref="AA206:AA224" si="113">Y206/SUM(Z:Z)</f>
        <v>0</v>
      </c>
      <c r="AB206" s="6">
        <f t="shared" ref="AB206:AB224" si="114">X206*AA206*(X205-X206)</f>
        <v>0</v>
      </c>
      <c r="AC206" s="6">
        <f t="shared" ref="AC206:AC224" si="115">AB206*X206</f>
        <v>0</v>
      </c>
    </row>
    <row r="207" spans="4:29" x14ac:dyDescent="0.2">
      <c r="D207">
        <v>1</v>
      </c>
      <c r="E207"/>
      <c r="L207" s="4">
        <f t="shared" si="98"/>
        <v>1</v>
      </c>
      <c r="M207" s="4">
        <f t="shared" si="101"/>
        <v>0</v>
      </c>
      <c r="N207" s="4">
        <f t="shared" si="102"/>
        <v>0</v>
      </c>
      <c r="O207" s="4">
        <f t="shared" si="103"/>
        <v>0</v>
      </c>
      <c r="P207" s="4">
        <f t="shared" si="104"/>
        <v>0</v>
      </c>
      <c r="Q207" s="4">
        <f t="shared" si="105"/>
        <v>0</v>
      </c>
      <c r="R207" s="5">
        <f t="shared" si="99"/>
        <v>1</v>
      </c>
      <c r="S207" s="5">
        <f t="shared" si="106"/>
        <v>0</v>
      </c>
      <c r="T207" s="5">
        <f t="shared" si="107"/>
        <v>0</v>
      </c>
      <c r="U207" s="5">
        <f t="shared" si="108"/>
        <v>0</v>
      </c>
      <c r="V207" s="5">
        <f t="shared" si="109"/>
        <v>0</v>
      </c>
      <c r="W207" s="5">
        <f t="shared" si="110"/>
        <v>0</v>
      </c>
      <c r="X207" s="6">
        <f t="shared" si="100"/>
        <v>1</v>
      </c>
      <c r="Y207" s="6">
        <f t="shared" si="111"/>
        <v>0</v>
      </c>
      <c r="Z207" s="6">
        <f t="shared" si="112"/>
        <v>0</v>
      </c>
      <c r="AA207" s="6">
        <f t="shared" si="113"/>
        <v>0</v>
      </c>
      <c r="AB207" s="6">
        <f t="shared" si="114"/>
        <v>0</v>
      </c>
      <c r="AC207" s="6">
        <f t="shared" si="115"/>
        <v>0</v>
      </c>
    </row>
    <row r="208" spans="4:29" x14ac:dyDescent="0.2">
      <c r="D208">
        <v>1</v>
      </c>
      <c r="E208"/>
      <c r="L208" s="4">
        <f t="shared" si="98"/>
        <v>1</v>
      </c>
      <c r="M208" s="4">
        <f t="shared" si="101"/>
        <v>0</v>
      </c>
      <c r="N208" s="4">
        <f t="shared" si="102"/>
        <v>0</v>
      </c>
      <c r="O208" s="4">
        <f t="shared" si="103"/>
        <v>0</v>
      </c>
      <c r="P208" s="4">
        <f t="shared" si="104"/>
        <v>0</v>
      </c>
      <c r="Q208" s="4">
        <f t="shared" si="105"/>
        <v>0</v>
      </c>
      <c r="R208" s="5">
        <f t="shared" si="99"/>
        <v>1</v>
      </c>
      <c r="S208" s="5">
        <f t="shared" si="106"/>
        <v>0</v>
      </c>
      <c r="T208" s="5">
        <f t="shared" si="107"/>
        <v>0</v>
      </c>
      <c r="U208" s="5">
        <f t="shared" si="108"/>
        <v>0</v>
      </c>
      <c r="V208" s="5">
        <f t="shared" si="109"/>
        <v>0</v>
      </c>
      <c r="W208" s="5">
        <f t="shared" si="110"/>
        <v>0</v>
      </c>
      <c r="X208" s="6">
        <f t="shared" si="100"/>
        <v>1</v>
      </c>
      <c r="Y208" s="6">
        <f t="shared" si="111"/>
        <v>0</v>
      </c>
      <c r="Z208" s="6">
        <f t="shared" si="112"/>
        <v>0</v>
      </c>
      <c r="AA208" s="6">
        <f t="shared" si="113"/>
        <v>0</v>
      </c>
      <c r="AB208" s="6">
        <f t="shared" si="114"/>
        <v>0</v>
      </c>
      <c r="AC208" s="6">
        <f t="shared" si="115"/>
        <v>0</v>
      </c>
    </row>
    <row r="209" spans="4:29" x14ac:dyDescent="0.2">
      <c r="D209">
        <v>1</v>
      </c>
      <c r="E209"/>
      <c r="L209" s="4">
        <f t="shared" si="98"/>
        <v>1</v>
      </c>
      <c r="M209" s="4">
        <f t="shared" si="101"/>
        <v>0</v>
      </c>
      <c r="N209" s="4">
        <f t="shared" si="102"/>
        <v>0</v>
      </c>
      <c r="O209" s="4">
        <f t="shared" si="103"/>
        <v>0</v>
      </c>
      <c r="P209" s="4">
        <f t="shared" si="104"/>
        <v>0</v>
      </c>
      <c r="Q209" s="4">
        <f t="shared" si="105"/>
        <v>0</v>
      </c>
      <c r="R209" s="5">
        <f t="shared" si="99"/>
        <v>1</v>
      </c>
      <c r="S209" s="5">
        <f t="shared" si="106"/>
        <v>0</v>
      </c>
      <c r="T209" s="5">
        <f t="shared" si="107"/>
        <v>0</v>
      </c>
      <c r="U209" s="5">
        <f t="shared" si="108"/>
        <v>0</v>
      </c>
      <c r="V209" s="5">
        <f t="shared" si="109"/>
        <v>0</v>
      </c>
      <c r="W209" s="5">
        <f t="shared" si="110"/>
        <v>0</v>
      </c>
      <c r="X209" s="6">
        <f t="shared" si="100"/>
        <v>1</v>
      </c>
      <c r="Y209" s="6">
        <f t="shared" si="111"/>
        <v>0</v>
      </c>
      <c r="Z209" s="6">
        <f t="shared" si="112"/>
        <v>0</v>
      </c>
      <c r="AA209" s="6">
        <f t="shared" si="113"/>
        <v>0</v>
      </c>
      <c r="AB209" s="6">
        <f t="shared" si="114"/>
        <v>0</v>
      </c>
      <c r="AC209" s="6">
        <f t="shared" si="115"/>
        <v>0</v>
      </c>
    </row>
    <row r="210" spans="4:29" x14ac:dyDescent="0.2">
      <c r="D210">
        <v>1</v>
      </c>
      <c r="E210"/>
      <c r="L210" s="4">
        <f t="shared" si="98"/>
        <v>1</v>
      </c>
      <c r="M210" s="4">
        <f t="shared" si="101"/>
        <v>0</v>
      </c>
      <c r="N210" s="4">
        <f t="shared" si="102"/>
        <v>0</v>
      </c>
      <c r="O210" s="4">
        <f t="shared" si="103"/>
        <v>0</v>
      </c>
      <c r="P210" s="4">
        <f t="shared" si="104"/>
        <v>0</v>
      </c>
      <c r="Q210" s="4">
        <f t="shared" si="105"/>
        <v>0</v>
      </c>
      <c r="R210" s="5">
        <f t="shared" si="99"/>
        <v>1</v>
      </c>
      <c r="S210" s="5">
        <f t="shared" si="106"/>
        <v>0</v>
      </c>
      <c r="T210" s="5">
        <f t="shared" si="107"/>
        <v>0</v>
      </c>
      <c r="U210" s="5">
        <f t="shared" si="108"/>
        <v>0</v>
      </c>
      <c r="V210" s="5">
        <f t="shared" si="109"/>
        <v>0</v>
      </c>
      <c r="W210" s="5">
        <f t="shared" si="110"/>
        <v>0</v>
      </c>
      <c r="X210" s="6">
        <f t="shared" si="100"/>
        <v>1</v>
      </c>
      <c r="Y210" s="6">
        <f t="shared" si="111"/>
        <v>0</v>
      </c>
      <c r="Z210" s="6">
        <f t="shared" si="112"/>
        <v>0</v>
      </c>
      <c r="AA210" s="6">
        <f t="shared" si="113"/>
        <v>0</v>
      </c>
      <c r="AB210" s="6">
        <f t="shared" si="114"/>
        <v>0</v>
      </c>
      <c r="AC210" s="6">
        <f t="shared" si="115"/>
        <v>0</v>
      </c>
    </row>
    <row r="211" spans="4:29" x14ac:dyDescent="0.2">
      <c r="D211">
        <v>1</v>
      </c>
      <c r="E211"/>
      <c r="L211" s="4">
        <f t="shared" si="98"/>
        <v>1</v>
      </c>
      <c r="M211" s="4">
        <f t="shared" si="101"/>
        <v>0</v>
      </c>
      <c r="N211" s="4">
        <f t="shared" si="102"/>
        <v>0</v>
      </c>
      <c r="O211" s="4">
        <f t="shared" si="103"/>
        <v>0</v>
      </c>
      <c r="P211" s="4">
        <f t="shared" si="104"/>
        <v>0</v>
      </c>
      <c r="Q211" s="4">
        <f t="shared" si="105"/>
        <v>0</v>
      </c>
      <c r="R211" s="5">
        <f t="shared" si="99"/>
        <v>1</v>
      </c>
      <c r="S211" s="5">
        <f t="shared" si="106"/>
        <v>0</v>
      </c>
      <c r="T211" s="5">
        <f t="shared" si="107"/>
        <v>0</v>
      </c>
      <c r="U211" s="5">
        <f t="shared" si="108"/>
        <v>0</v>
      </c>
      <c r="V211" s="5">
        <f t="shared" si="109"/>
        <v>0</v>
      </c>
      <c r="W211" s="5">
        <f t="shared" si="110"/>
        <v>0</v>
      </c>
      <c r="X211" s="6">
        <f t="shared" si="100"/>
        <v>1</v>
      </c>
      <c r="Y211" s="6">
        <f t="shared" si="111"/>
        <v>0</v>
      </c>
      <c r="Z211" s="6">
        <f t="shared" si="112"/>
        <v>0</v>
      </c>
      <c r="AA211" s="6">
        <f t="shared" si="113"/>
        <v>0</v>
      </c>
      <c r="AB211" s="6">
        <f t="shared" si="114"/>
        <v>0</v>
      </c>
      <c r="AC211" s="6">
        <f t="shared" si="115"/>
        <v>0</v>
      </c>
    </row>
    <row r="212" spans="4:29" x14ac:dyDescent="0.2">
      <c r="D212">
        <v>1</v>
      </c>
      <c r="E212"/>
      <c r="L212" s="4">
        <f t="shared" si="98"/>
        <v>1</v>
      </c>
      <c r="M212" s="4">
        <f t="shared" si="101"/>
        <v>0</v>
      </c>
      <c r="N212" s="4">
        <f t="shared" si="102"/>
        <v>0</v>
      </c>
      <c r="O212" s="4">
        <f t="shared" si="103"/>
        <v>0</v>
      </c>
      <c r="P212" s="4">
        <f t="shared" si="104"/>
        <v>0</v>
      </c>
      <c r="Q212" s="4">
        <f t="shared" si="105"/>
        <v>0</v>
      </c>
      <c r="R212" s="5">
        <f t="shared" si="99"/>
        <v>1</v>
      </c>
      <c r="S212" s="5">
        <f t="shared" si="106"/>
        <v>0</v>
      </c>
      <c r="T212" s="5">
        <f t="shared" si="107"/>
        <v>0</v>
      </c>
      <c r="U212" s="5">
        <f t="shared" si="108"/>
        <v>0</v>
      </c>
      <c r="V212" s="5">
        <f t="shared" si="109"/>
        <v>0</v>
      </c>
      <c r="W212" s="5">
        <f t="shared" si="110"/>
        <v>0</v>
      </c>
      <c r="X212" s="6">
        <f t="shared" si="100"/>
        <v>1</v>
      </c>
      <c r="Y212" s="6">
        <f t="shared" si="111"/>
        <v>0</v>
      </c>
      <c r="Z212" s="6">
        <f t="shared" si="112"/>
        <v>0</v>
      </c>
      <c r="AA212" s="6">
        <f t="shared" si="113"/>
        <v>0</v>
      </c>
      <c r="AB212" s="6">
        <f t="shared" si="114"/>
        <v>0</v>
      </c>
      <c r="AC212" s="6">
        <f t="shared" si="115"/>
        <v>0</v>
      </c>
    </row>
    <row r="213" spans="4:29" x14ac:dyDescent="0.2">
      <c r="D213">
        <v>1</v>
      </c>
      <c r="E213"/>
      <c r="L213" s="4">
        <f t="shared" si="98"/>
        <v>1</v>
      </c>
      <c r="M213" s="4">
        <f t="shared" si="101"/>
        <v>0</v>
      </c>
      <c r="N213" s="4">
        <f t="shared" si="102"/>
        <v>0</v>
      </c>
      <c r="O213" s="4">
        <f t="shared" si="103"/>
        <v>0</v>
      </c>
      <c r="P213" s="4">
        <f t="shared" si="104"/>
        <v>0</v>
      </c>
      <c r="Q213" s="4">
        <f t="shared" si="105"/>
        <v>0</v>
      </c>
      <c r="R213" s="5">
        <f t="shared" si="99"/>
        <v>1</v>
      </c>
      <c r="S213" s="5">
        <f t="shared" si="106"/>
        <v>0</v>
      </c>
      <c r="T213" s="5">
        <f t="shared" si="107"/>
        <v>0</v>
      </c>
      <c r="U213" s="5">
        <f t="shared" si="108"/>
        <v>0</v>
      </c>
      <c r="V213" s="5">
        <f t="shared" si="109"/>
        <v>0</v>
      </c>
      <c r="W213" s="5">
        <f t="shared" si="110"/>
        <v>0</v>
      </c>
      <c r="X213" s="6">
        <f t="shared" si="100"/>
        <v>1</v>
      </c>
      <c r="Y213" s="6">
        <f t="shared" si="111"/>
        <v>0</v>
      </c>
      <c r="Z213" s="6">
        <f t="shared" si="112"/>
        <v>0</v>
      </c>
      <c r="AA213" s="6">
        <f t="shared" si="113"/>
        <v>0</v>
      </c>
      <c r="AB213" s="6">
        <f t="shared" si="114"/>
        <v>0</v>
      </c>
      <c r="AC213" s="6">
        <f t="shared" si="115"/>
        <v>0</v>
      </c>
    </row>
    <row r="214" spans="4:29" x14ac:dyDescent="0.2">
      <c r="D214">
        <v>1</v>
      </c>
      <c r="E214"/>
      <c r="L214" s="4">
        <f t="shared" si="98"/>
        <v>1</v>
      </c>
      <c r="M214" s="4">
        <f t="shared" si="101"/>
        <v>0</v>
      </c>
      <c r="N214" s="4">
        <f t="shared" si="102"/>
        <v>0</v>
      </c>
      <c r="O214" s="4">
        <f t="shared" si="103"/>
        <v>0</v>
      </c>
      <c r="P214" s="4">
        <f t="shared" si="104"/>
        <v>0</v>
      </c>
      <c r="Q214" s="4">
        <f t="shared" si="105"/>
        <v>0</v>
      </c>
      <c r="R214" s="5">
        <f t="shared" si="99"/>
        <v>1</v>
      </c>
      <c r="S214" s="5">
        <f t="shared" si="106"/>
        <v>0</v>
      </c>
      <c r="T214" s="5">
        <f t="shared" si="107"/>
        <v>0</v>
      </c>
      <c r="U214" s="5">
        <f t="shared" si="108"/>
        <v>0</v>
      </c>
      <c r="V214" s="5">
        <f t="shared" si="109"/>
        <v>0</v>
      </c>
      <c r="W214" s="5">
        <f t="shared" si="110"/>
        <v>0</v>
      </c>
      <c r="X214" s="6">
        <f t="shared" si="100"/>
        <v>1</v>
      </c>
      <c r="Y214" s="6">
        <f t="shared" si="111"/>
        <v>0</v>
      </c>
      <c r="Z214" s="6">
        <f t="shared" si="112"/>
        <v>0</v>
      </c>
      <c r="AA214" s="6">
        <f t="shared" si="113"/>
        <v>0</v>
      </c>
      <c r="AB214" s="6">
        <f t="shared" si="114"/>
        <v>0</v>
      </c>
      <c r="AC214" s="6">
        <f t="shared" si="115"/>
        <v>0</v>
      </c>
    </row>
    <row r="215" spans="4:29" x14ac:dyDescent="0.2">
      <c r="D215">
        <v>1</v>
      </c>
      <c r="E215"/>
      <c r="L215" s="4">
        <f t="shared" si="98"/>
        <v>1</v>
      </c>
      <c r="M215" s="4">
        <f t="shared" si="101"/>
        <v>0</v>
      </c>
      <c r="N215" s="4">
        <f t="shared" si="102"/>
        <v>0</v>
      </c>
      <c r="O215" s="4">
        <f t="shared" si="103"/>
        <v>0</v>
      </c>
      <c r="P215" s="4">
        <f t="shared" si="104"/>
        <v>0</v>
      </c>
      <c r="Q215" s="4">
        <f t="shared" si="105"/>
        <v>0</v>
      </c>
      <c r="R215" s="5">
        <f t="shared" si="99"/>
        <v>1</v>
      </c>
      <c r="S215" s="5">
        <f t="shared" si="106"/>
        <v>0</v>
      </c>
      <c r="T215" s="5">
        <f t="shared" si="107"/>
        <v>0</v>
      </c>
      <c r="U215" s="5">
        <f t="shared" si="108"/>
        <v>0</v>
      </c>
      <c r="V215" s="5">
        <f t="shared" si="109"/>
        <v>0</v>
      </c>
      <c r="W215" s="5">
        <f t="shared" si="110"/>
        <v>0</v>
      </c>
      <c r="X215" s="6">
        <f t="shared" si="100"/>
        <v>1</v>
      </c>
      <c r="Y215" s="6">
        <f t="shared" si="111"/>
        <v>0</v>
      </c>
      <c r="Z215" s="6">
        <f t="shared" si="112"/>
        <v>0</v>
      </c>
      <c r="AA215" s="6">
        <f t="shared" si="113"/>
        <v>0</v>
      </c>
      <c r="AB215" s="6">
        <f t="shared" si="114"/>
        <v>0</v>
      </c>
      <c r="AC215" s="6">
        <f t="shared" si="115"/>
        <v>0</v>
      </c>
    </row>
    <row r="216" spans="4:29" x14ac:dyDescent="0.2">
      <c r="D216">
        <v>1</v>
      </c>
      <c r="E216"/>
      <c r="L216" s="4">
        <f t="shared" si="98"/>
        <v>1</v>
      </c>
      <c r="M216" s="4">
        <f t="shared" si="101"/>
        <v>0</v>
      </c>
      <c r="N216" s="4">
        <f t="shared" si="102"/>
        <v>0</v>
      </c>
      <c r="O216" s="4">
        <f t="shared" si="103"/>
        <v>0</v>
      </c>
      <c r="P216" s="4">
        <f t="shared" si="104"/>
        <v>0</v>
      </c>
      <c r="Q216" s="4">
        <f t="shared" si="105"/>
        <v>0</v>
      </c>
      <c r="R216" s="5">
        <f t="shared" si="99"/>
        <v>1</v>
      </c>
      <c r="S216" s="5">
        <f t="shared" si="106"/>
        <v>0</v>
      </c>
      <c r="T216" s="5">
        <f t="shared" si="107"/>
        <v>0</v>
      </c>
      <c r="U216" s="5">
        <f t="shared" si="108"/>
        <v>0</v>
      </c>
      <c r="V216" s="5">
        <f t="shared" si="109"/>
        <v>0</v>
      </c>
      <c r="W216" s="5">
        <f t="shared" si="110"/>
        <v>0</v>
      </c>
      <c r="X216" s="6">
        <f t="shared" si="100"/>
        <v>1</v>
      </c>
      <c r="Y216" s="6">
        <f t="shared" si="111"/>
        <v>0</v>
      </c>
      <c r="Z216" s="6">
        <f t="shared" si="112"/>
        <v>0</v>
      </c>
      <c r="AA216" s="6">
        <f t="shared" si="113"/>
        <v>0</v>
      </c>
      <c r="AB216" s="6">
        <f t="shared" si="114"/>
        <v>0</v>
      </c>
      <c r="AC216" s="6">
        <f t="shared" si="115"/>
        <v>0</v>
      </c>
    </row>
    <row r="217" spans="4:29" x14ac:dyDescent="0.2">
      <c r="D217">
        <v>1</v>
      </c>
      <c r="E217"/>
      <c r="L217" s="4">
        <f t="shared" si="98"/>
        <v>1</v>
      </c>
      <c r="M217" s="4">
        <f t="shared" si="101"/>
        <v>0</v>
      </c>
      <c r="N217" s="4">
        <f t="shared" si="102"/>
        <v>0</v>
      </c>
      <c r="O217" s="4">
        <f t="shared" si="103"/>
        <v>0</v>
      </c>
      <c r="P217" s="4">
        <f t="shared" si="104"/>
        <v>0</v>
      </c>
      <c r="Q217" s="4">
        <f t="shared" si="105"/>
        <v>0</v>
      </c>
      <c r="R217" s="5">
        <f t="shared" si="99"/>
        <v>1</v>
      </c>
      <c r="S217" s="5">
        <f t="shared" si="106"/>
        <v>0</v>
      </c>
      <c r="T217" s="5">
        <f t="shared" si="107"/>
        <v>0</v>
      </c>
      <c r="U217" s="5">
        <f t="shared" si="108"/>
        <v>0</v>
      </c>
      <c r="V217" s="5">
        <f t="shared" si="109"/>
        <v>0</v>
      </c>
      <c r="W217" s="5">
        <f t="shared" si="110"/>
        <v>0</v>
      </c>
      <c r="X217" s="6">
        <f t="shared" si="100"/>
        <v>1</v>
      </c>
      <c r="Y217" s="6">
        <f t="shared" si="111"/>
        <v>0</v>
      </c>
      <c r="Z217" s="6">
        <f t="shared" si="112"/>
        <v>0</v>
      </c>
      <c r="AA217" s="6">
        <f t="shared" si="113"/>
        <v>0</v>
      </c>
      <c r="AB217" s="6">
        <f t="shared" si="114"/>
        <v>0</v>
      </c>
      <c r="AC217" s="6">
        <f t="shared" si="115"/>
        <v>0</v>
      </c>
    </row>
    <row r="218" spans="4:29" x14ac:dyDescent="0.2">
      <c r="D218">
        <v>1</v>
      </c>
      <c r="E218"/>
      <c r="L218" s="4">
        <f t="shared" si="98"/>
        <v>1</v>
      </c>
      <c r="M218" s="4">
        <f t="shared" si="101"/>
        <v>0</v>
      </c>
      <c r="N218" s="4">
        <f t="shared" si="102"/>
        <v>0</v>
      </c>
      <c r="O218" s="4">
        <f t="shared" si="103"/>
        <v>0</v>
      </c>
      <c r="P218" s="4">
        <f t="shared" si="104"/>
        <v>0</v>
      </c>
      <c r="Q218" s="4">
        <f t="shared" si="105"/>
        <v>0</v>
      </c>
      <c r="R218" s="5">
        <f t="shared" si="99"/>
        <v>1</v>
      </c>
      <c r="S218" s="5">
        <f t="shared" si="106"/>
        <v>0</v>
      </c>
      <c r="T218" s="5">
        <f t="shared" si="107"/>
        <v>0</v>
      </c>
      <c r="U218" s="5">
        <f t="shared" si="108"/>
        <v>0</v>
      </c>
      <c r="V218" s="5">
        <f t="shared" si="109"/>
        <v>0</v>
      </c>
      <c r="W218" s="5">
        <f t="shared" si="110"/>
        <v>0</v>
      </c>
      <c r="X218" s="6">
        <f t="shared" si="100"/>
        <v>1</v>
      </c>
      <c r="Y218" s="6">
        <f t="shared" si="111"/>
        <v>0</v>
      </c>
      <c r="Z218" s="6">
        <f t="shared" si="112"/>
        <v>0</v>
      </c>
      <c r="AA218" s="6">
        <f t="shared" si="113"/>
        <v>0</v>
      </c>
      <c r="AB218" s="6">
        <f t="shared" si="114"/>
        <v>0</v>
      </c>
      <c r="AC218" s="6">
        <f t="shared" si="115"/>
        <v>0</v>
      </c>
    </row>
    <row r="219" spans="4:29" x14ac:dyDescent="0.2">
      <c r="D219">
        <v>1</v>
      </c>
      <c r="E219"/>
      <c r="L219" s="4">
        <f t="shared" si="98"/>
        <v>1</v>
      </c>
      <c r="M219" s="4">
        <f t="shared" si="101"/>
        <v>0</v>
      </c>
      <c r="N219" s="4">
        <f t="shared" si="102"/>
        <v>0</v>
      </c>
      <c r="O219" s="4">
        <f t="shared" si="103"/>
        <v>0</v>
      </c>
      <c r="P219" s="4">
        <f t="shared" si="104"/>
        <v>0</v>
      </c>
      <c r="Q219" s="4">
        <f t="shared" si="105"/>
        <v>0</v>
      </c>
      <c r="R219" s="5">
        <f t="shared" si="99"/>
        <v>1</v>
      </c>
      <c r="S219" s="5">
        <f t="shared" si="106"/>
        <v>0</v>
      </c>
      <c r="T219" s="5">
        <f t="shared" si="107"/>
        <v>0</v>
      </c>
      <c r="U219" s="5">
        <f t="shared" si="108"/>
        <v>0</v>
      </c>
      <c r="V219" s="5">
        <f t="shared" si="109"/>
        <v>0</v>
      </c>
      <c r="W219" s="5">
        <f t="shared" si="110"/>
        <v>0</v>
      </c>
      <c r="X219" s="6">
        <f t="shared" si="100"/>
        <v>1</v>
      </c>
      <c r="Y219" s="6">
        <f t="shared" si="111"/>
        <v>0</v>
      </c>
      <c r="Z219" s="6">
        <f t="shared" si="112"/>
        <v>0</v>
      </c>
      <c r="AA219" s="6">
        <f t="shared" si="113"/>
        <v>0</v>
      </c>
      <c r="AB219" s="6">
        <f t="shared" si="114"/>
        <v>0</v>
      </c>
      <c r="AC219" s="6">
        <f t="shared" si="115"/>
        <v>0</v>
      </c>
    </row>
    <row r="220" spans="4:29" x14ac:dyDescent="0.2">
      <c r="D220">
        <v>1</v>
      </c>
      <c r="E220"/>
      <c r="L220" s="4">
        <f t="shared" si="98"/>
        <v>1</v>
      </c>
      <c r="M220" s="4">
        <f t="shared" si="101"/>
        <v>0</v>
      </c>
      <c r="N220" s="4">
        <f t="shared" si="102"/>
        <v>0</v>
      </c>
      <c r="O220" s="4">
        <f t="shared" si="103"/>
        <v>0</v>
      </c>
      <c r="P220" s="4">
        <f t="shared" si="104"/>
        <v>0</v>
      </c>
      <c r="Q220" s="4">
        <f t="shared" si="105"/>
        <v>0</v>
      </c>
      <c r="R220" s="5">
        <f t="shared" si="99"/>
        <v>1</v>
      </c>
      <c r="S220" s="5">
        <f t="shared" si="106"/>
        <v>0</v>
      </c>
      <c r="T220" s="5">
        <f t="shared" si="107"/>
        <v>0</v>
      </c>
      <c r="U220" s="5">
        <f t="shared" si="108"/>
        <v>0</v>
      </c>
      <c r="V220" s="5">
        <f t="shared" si="109"/>
        <v>0</v>
      </c>
      <c r="W220" s="5">
        <f t="shared" si="110"/>
        <v>0</v>
      </c>
      <c r="X220" s="6">
        <f t="shared" si="100"/>
        <v>1</v>
      </c>
      <c r="Y220" s="6">
        <f t="shared" si="111"/>
        <v>0</v>
      </c>
      <c r="Z220" s="6">
        <f t="shared" si="112"/>
        <v>0</v>
      </c>
      <c r="AA220" s="6">
        <f t="shared" si="113"/>
        <v>0</v>
      </c>
      <c r="AB220" s="6">
        <f t="shared" si="114"/>
        <v>0</v>
      </c>
      <c r="AC220" s="6">
        <f t="shared" si="115"/>
        <v>0</v>
      </c>
    </row>
    <row r="221" spans="4:29" x14ac:dyDescent="0.2">
      <c r="D221">
        <v>1</v>
      </c>
      <c r="E221"/>
      <c r="L221" s="4">
        <f t="shared" si="98"/>
        <v>1</v>
      </c>
      <c r="M221" s="4">
        <f t="shared" si="101"/>
        <v>0</v>
      </c>
      <c r="N221" s="4">
        <f t="shared" si="102"/>
        <v>0</v>
      </c>
      <c r="O221" s="4">
        <f t="shared" si="103"/>
        <v>0</v>
      </c>
      <c r="P221" s="4">
        <f t="shared" si="104"/>
        <v>0</v>
      </c>
      <c r="Q221" s="4">
        <f t="shared" si="105"/>
        <v>0</v>
      </c>
      <c r="R221" s="5">
        <f t="shared" si="99"/>
        <v>1</v>
      </c>
      <c r="S221" s="5">
        <f t="shared" si="106"/>
        <v>0</v>
      </c>
      <c r="T221" s="5">
        <f t="shared" si="107"/>
        <v>0</v>
      </c>
      <c r="U221" s="5">
        <f t="shared" si="108"/>
        <v>0</v>
      </c>
      <c r="V221" s="5">
        <f t="shared" si="109"/>
        <v>0</v>
      </c>
      <c r="W221" s="5">
        <f t="shared" si="110"/>
        <v>0</v>
      </c>
      <c r="X221" s="6">
        <f t="shared" si="100"/>
        <v>1</v>
      </c>
      <c r="Y221" s="6">
        <f t="shared" si="111"/>
        <v>0</v>
      </c>
      <c r="Z221" s="6">
        <f t="shared" si="112"/>
        <v>0</v>
      </c>
      <c r="AA221" s="6">
        <f t="shared" si="113"/>
        <v>0</v>
      </c>
      <c r="AB221" s="6">
        <f t="shared" si="114"/>
        <v>0</v>
      </c>
      <c r="AC221" s="6">
        <f t="shared" si="115"/>
        <v>0</v>
      </c>
    </row>
    <row r="222" spans="4:29" x14ac:dyDescent="0.2">
      <c r="D222">
        <v>1</v>
      </c>
      <c r="E222"/>
      <c r="L222" s="4">
        <f t="shared" si="98"/>
        <v>1</v>
      </c>
      <c r="M222" s="4">
        <f t="shared" si="101"/>
        <v>0</v>
      </c>
      <c r="N222" s="4">
        <f t="shared" si="102"/>
        <v>0</v>
      </c>
      <c r="O222" s="4">
        <f t="shared" si="103"/>
        <v>0</v>
      </c>
      <c r="P222" s="4">
        <f t="shared" si="104"/>
        <v>0</v>
      </c>
      <c r="Q222" s="4">
        <f t="shared" si="105"/>
        <v>0</v>
      </c>
      <c r="R222" s="5">
        <f t="shared" si="99"/>
        <v>1</v>
      </c>
      <c r="S222" s="5">
        <f t="shared" si="106"/>
        <v>0</v>
      </c>
      <c r="T222" s="5">
        <f t="shared" si="107"/>
        <v>0</v>
      </c>
      <c r="U222" s="5">
        <f t="shared" si="108"/>
        <v>0</v>
      </c>
      <c r="V222" s="5">
        <f t="shared" si="109"/>
        <v>0</v>
      </c>
      <c r="W222" s="5">
        <f t="shared" si="110"/>
        <v>0</v>
      </c>
      <c r="X222" s="6">
        <f t="shared" si="100"/>
        <v>1</v>
      </c>
      <c r="Y222" s="6">
        <f t="shared" si="111"/>
        <v>0</v>
      </c>
      <c r="Z222" s="6">
        <f t="shared" si="112"/>
        <v>0</v>
      </c>
      <c r="AA222" s="6">
        <f t="shared" si="113"/>
        <v>0</v>
      </c>
      <c r="AB222" s="6">
        <f t="shared" si="114"/>
        <v>0</v>
      </c>
      <c r="AC222" s="6">
        <f t="shared" si="115"/>
        <v>0</v>
      </c>
    </row>
    <row r="223" spans="4:29" x14ac:dyDescent="0.2">
      <c r="D223">
        <v>1</v>
      </c>
      <c r="E223"/>
      <c r="L223" s="4">
        <f t="shared" si="98"/>
        <v>1</v>
      </c>
      <c r="M223" s="4">
        <f t="shared" si="101"/>
        <v>0</v>
      </c>
      <c r="N223" s="4">
        <f t="shared" si="102"/>
        <v>0</v>
      </c>
      <c r="O223" s="4">
        <f t="shared" si="103"/>
        <v>0</v>
      </c>
      <c r="P223" s="4">
        <f t="shared" si="104"/>
        <v>0</v>
      </c>
      <c r="Q223" s="4">
        <f t="shared" si="105"/>
        <v>0</v>
      </c>
      <c r="R223" s="5">
        <f t="shared" si="99"/>
        <v>1</v>
      </c>
      <c r="S223" s="5">
        <f t="shared" si="106"/>
        <v>0</v>
      </c>
      <c r="T223" s="5">
        <f t="shared" si="107"/>
        <v>0</v>
      </c>
      <c r="U223" s="5">
        <f t="shared" si="108"/>
        <v>0</v>
      </c>
      <c r="V223" s="5">
        <f t="shared" si="109"/>
        <v>0</v>
      </c>
      <c r="W223" s="5">
        <f t="shared" si="110"/>
        <v>0</v>
      </c>
      <c r="X223" s="6">
        <f t="shared" si="100"/>
        <v>1</v>
      </c>
      <c r="Y223" s="6">
        <f t="shared" si="111"/>
        <v>0</v>
      </c>
      <c r="Z223" s="6">
        <f t="shared" si="112"/>
        <v>0</v>
      </c>
      <c r="AA223" s="6">
        <f t="shared" si="113"/>
        <v>0</v>
      </c>
      <c r="AB223" s="6">
        <f t="shared" si="114"/>
        <v>0</v>
      </c>
      <c r="AC223" s="6">
        <f t="shared" si="115"/>
        <v>0</v>
      </c>
    </row>
    <row r="224" spans="4:29" x14ac:dyDescent="0.2">
      <c r="D224">
        <v>1</v>
      </c>
      <c r="E224"/>
      <c r="L224" s="4">
        <f t="shared" si="98"/>
        <v>1</v>
      </c>
      <c r="M224" s="4">
        <f t="shared" si="101"/>
        <v>0</v>
      </c>
      <c r="N224" s="4">
        <f t="shared" si="102"/>
        <v>0</v>
      </c>
      <c r="O224" s="4">
        <f t="shared" si="103"/>
        <v>0</v>
      </c>
      <c r="P224" s="4">
        <f t="shared" si="104"/>
        <v>0</v>
      </c>
      <c r="Q224" s="4">
        <f t="shared" si="105"/>
        <v>0</v>
      </c>
      <c r="R224" s="5">
        <f t="shared" si="99"/>
        <v>1</v>
      </c>
      <c r="S224" s="5">
        <f t="shared" si="106"/>
        <v>0</v>
      </c>
      <c r="T224" s="5">
        <f t="shared" si="107"/>
        <v>0</v>
      </c>
      <c r="U224" s="5">
        <f t="shared" si="108"/>
        <v>0</v>
      </c>
      <c r="V224" s="5">
        <f t="shared" si="109"/>
        <v>0</v>
      </c>
      <c r="W224" s="5">
        <f t="shared" si="110"/>
        <v>0</v>
      </c>
      <c r="X224" s="6">
        <f t="shared" si="100"/>
        <v>1</v>
      </c>
      <c r="Y224" s="6">
        <f t="shared" si="111"/>
        <v>0</v>
      </c>
      <c r="Z224" s="6">
        <f t="shared" si="112"/>
        <v>0</v>
      </c>
      <c r="AA224" s="6">
        <f t="shared" si="113"/>
        <v>0</v>
      </c>
      <c r="AB224" s="6">
        <f t="shared" si="114"/>
        <v>0</v>
      </c>
      <c r="AC224" s="6">
        <f t="shared" si="115"/>
        <v>0</v>
      </c>
    </row>
    <row r="225" spans="4:5" x14ac:dyDescent="0.2">
      <c r="D225"/>
      <c r="E225"/>
    </row>
    <row r="226" spans="4:5" x14ac:dyDescent="0.2">
      <c r="D226"/>
      <c r="E226"/>
    </row>
    <row r="227" spans="4:5" x14ac:dyDescent="0.2">
      <c r="D227"/>
      <c r="E227"/>
    </row>
    <row r="228" spans="4:5" x14ac:dyDescent="0.2">
      <c r="D228"/>
      <c r="E228"/>
    </row>
    <row r="229" spans="4:5" x14ac:dyDescent="0.2">
      <c r="D229"/>
      <c r="E229"/>
    </row>
    <row r="230" spans="4:5" x14ac:dyDescent="0.2">
      <c r="D230"/>
      <c r="E230"/>
    </row>
    <row r="231" spans="4:5" x14ac:dyDescent="0.2">
      <c r="D231"/>
      <c r="E231"/>
    </row>
    <row r="232" spans="4:5" x14ac:dyDescent="0.2">
      <c r="D232"/>
      <c r="E23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Konkolewicz</dc:creator>
  <cp:lastModifiedBy>Dominik Konkolewicz</cp:lastModifiedBy>
  <dcterms:created xsi:type="dcterms:W3CDTF">2020-04-10T00:06:16Z</dcterms:created>
  <dcterms:modified xsi:type="dcterms:W3CDTF">2021-06-22T14:48:06Z</dcterms:modified>
</cp:coreProperties>
</file>